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Отдел ТАРИФОБРАЗОВАНИЯ\ЕИАС\СГЭС 2026\PP110.OPEN.INFO.REQUEST.HEAT.EIAS 2027\Корректировка 31.08.26\сайт 31.08.26\"/>
    </mc:Choice>
  </mc:AlternateContent>
  <bookViews>
    <workbookView xWindow="0" yWindow="0" windowWidth="27780" windowHeight="11910" activeTab="1"/>
  </bookViews>
  <sheets>
    <sheet name="ТС. Т-ТЭ | ТСО" sheetId="1" r:id="rId1"/>
    <sheet name="Предложение" sheetId="2" r:id="rId2"/>
  </sheets>
  <externalReferences>
    <externalReference r:id="rId3"/>
  </externalReferences>
  <definedNames>
    <definedName name="anscount">1</definedName>
    <definedName name="B_FHD_FLAG_DIFFERENTIATION">'[1]Показатели ФХД'!$H$24:$J$24</definedName>
    <definedName name="B_FHD_FLAG_INDEX_1">'[1]Показатели ФХД'!$H$66:$J$66</definedName>
    <definedName name="B_FHD_FLAG_INDEX_2">'[1]Показатели ФХД'!$H$68:$J$68</definedName>
    <definedName name="BLOCK_NOTE_P_TARIFF_B">'ТС. Т-ТЭ | ТСО'!$58:$60</definedName>
    <definedName name="BLOCK_NOTE_R_TARIFF_B">'ТС. Т-ТЭ | ТСО'!$61:$64</definedName>
    <definedName name="BLOCK_TABLE_P_TARIFF_B">'ТС. Т-ТЭ | ТСО'!$28:$32</definedName>
    <definedName name="BLOCK_TABLE_R_TARIFF_B">'ТС. Т-ТЭ | ТСО'!$33:$35</definedName>
    <definedName name="code">[1]Инструкция!$B$2</definedName>
    <definedName name="CodeTemplateList">[1]TEHSHEET!$F$46:$F$53</definedName>
    <definedName name="CURRENT_YEAR">[1]TEHSHEET!$G$44</definedName>
    <definedName name="DESCRIPTION_TERRITORY">[1]REESTR_DS!$B$2</definedName>
    <definedName name="DIFFERENTIATION_ID_DIFF">[1]Дифференциация!$O$12:$O$16</definedName>
    <definedName name="DIFFERENTIATION_UNMERGE_AREA">[1]Дифференциация!$Q$12:$Q$16</definedName>
    <definedName name="DIFFERENTIATION_UNMERGE_SYSTEM">[1]Дифференциация!$R$12:$R$16</definedName>
    <definedName name="DIFFERENTIATION_UNMERGE_VD">[1]Дифференциация!$P$12:$P$16</definedName>
    <definedName name="EndDateList">[1]TEHSHEET!$H$46:$H$53</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ver_HEAT_TARIFF_B">'ТС. Т-ТЭ | ТСО'!$V:$AC</definedName>
    <definedName name="f_quart">[1]Титульный!$F$15</definedName>
    <definedName name="f_year">[1]Титульный!$F$14</definedName>
    <definedName name="FHD_NAME_FORM">[1]DATA_FORMS!$C$6</definedName>
    <definedName name="FHD_NOTE_P_1">[1]DATA_NPA!$N$18</definedName>
    <definedName name="FHD_NOTE_P_10">[1]DATA_NPA!$N$27</definedName>
    <definedName name="FHD_NOTE_P_11">[1]DATA_NPA!$N$28</definedName>
    <definedName name="FHD_NOTE_P_12">[1]DATA_NPA!$N$29</definedName>
    <definedName name="FHD_NOTE_P_13">[1]DATA_NPA!$N$30</definedName>
    <definedName name="FHD_NOTE_P_14">[1]DATA_NPA!$N$31</definedName>
    <definedName name="FHD_NOTE_P_15">[1]DATA_NPA!$N$32</definedName>
    <definedName name="FHD_NOTE_P_16">[1]DATA_NPA!$N$33</definedName>
    <definedName name="FHD_NOTE_P_17">[1]DATA_NPA!$N$34</definedName>
    <definedName name="FHD_NOTE_P_18">[1]DATA_NPA!$N$35</definedName>
    <definedName name="FHD_NOTE_P_19">[1]DATA_NPA!$N$36</definedName>
    <definedName name="FHD_NOTE_P_2">[1]DATA_NPA!$N$19</definedName>
    <definedName name="FHD_NOTE_P_20">[1]DATA_NPA!$N$37</definedName>
    <definedName name="FHD_NOTE_P_21">[1]DATA_NPA!$N$38</definedName>
    <definedName name="FHD_NOTE_P_22">[1]DATA_NPA!$N$39</definedName>
    <definedName name="FHD_NOTE_P_23">[1]DATA_NPA!$N$40</definedName>
    <definedName name="FHD_NOTE_P_24">[1]DATA_NPA!$N$41</definedName>
    <definedName name="FHD_NOTE_P_25">[1]DATA_NPA!$N$42</definedName>
    <definedName name="FHD_NOTE_P_26">[1]DATA_NPA!$N$43</definedName>
    <definedName name="FHD_NOTE_P_27">[1]DATA_NPA!$N$44</definedName>
    <definedName name="FHD_NOTE_P_28">[1]DATA_NPA!$N$45</definedName>
    <definedName name="FHD_NOTE_P_29">[1]DATA_NPA!$N$46</definedName>
    <definedName name="FHD_NOTE_P_3">[1]DATA_NPA!$N$20</definedName>
    <definedName name="FHD_NOTE_P_30">[1]DATA_NPA!$N$47</definedName>
    <definedName name="FHD_NOTE_P_31">[1]DATA_NPA!$N$48</definedName>
    <definedName name="FHD_NOTE_P_32">[1]DATA_NPA!$N$49</definedName>
    <definedName name="FHD_NOTE_P_33">[1]DATA_NPA!$N$50</definedName>
    <definedName name="FHD_NOTE_P_34">[1]DATA_NPA!$N$51</definedName>
    <definedName name="FHD_NOTE_P_35">[1]DATA_NPA!$N$52</definedName>
    <definedName name="FHD_NOTE_P_36">[1]DATA_NPA!$N$53</definedName>
    <definedName name="FHD_NOTE_P_37">[1]DATA_NPA!$N$54</definedName>
    <definedName name="FHD_NOTE_P_38">[1]DATA_NPA!$N$55</definedName>
    <definedName name="FHD_NOTE_P_39">[1]DATA_NPA!$N$56</definedName>
    <definedName name="FHD_NOTE_P_4">[1]DATA_NPA!$N$21</definedName>
    <definedName name="FHD_NOTE_P_40">[1]DATA_NPA!$N$57</definedName>
    <definedName name="FHD_NOTE_P_41">[1]DATA_NPA!$N$58</definedName>
    <definedName name="FHD_NOTE_P_42">[1]DATA_NPA!$N$59</definedName>
    <definedName name="FHD_NOTE_P_43">[1]DATA_NPA!$N$60</definedName>
    <definedName name="FHD_NOTE_P_44">[1]DATA_NPA!$N$61</definedName>
    <definedName name="FHD_NOTE_P_45">[1]DATA_NPA!$N$62</definedName>
    <definedName name="FHD_NOTE_P_46">[1]DATA_NPA!$N$63</definedName>
    <definedName name="FHD_NOTE_P_47">[1]DATA_NPA!$N$64</definedName>
    <definedName name="FHD_NOTE_P_48">[1]DATA_NPA!$N$65</definedName>
    <definedName name="FHD_NOTE_P_49">[1]DATA_NPA!$N$66</definedName>
    <definedName name="FHD_NOTE_P_5">[1]DATA_NPA!$N$22</definedName>
    <definedName name="FHD_NOTE_P_50">[1]DATA_NPA!$N$67</definedName>
    <definedName name="FHD_NOTE_P_51">[1]DATA_NPA!$N$68</definedName>
    <definedName name="FHD_NOTE_P_52">[1]DATA_NPA!$N$69</definedName>
    <definedName name="FHD_NOTE_P_53">[1]DATA_NPA!$N$70</definedName>
    <definedName name="FHD_NOTE_P_54">[1]DATA_NPA!$N$71</definedName>
    <definedName name="FHD_NOTE_P_55">[1]DATA_NPA!$N$72</definedName>
    <definedName name="FHD_NOTE_P_56">[1]DATA_NPA!$N$73</definedName>
    <definedName name="FHD_NOTE_P_57">[1]DATA_NPA!$N$74</definedName>
    <definedName name="FHD_NOTE_P_58">[1]DATA_NPA!$N$75</definedName>
    <definedName name="FHD_NOTE_P_59">[1]DATA_NPA!$N$76</definedName>
    <definedName name="FHD_NOTE_P_6">[1]DATA_NPA!$N$23</definedName>
    <definedName name="FHD_NOTE_P_60">[1]DATA_NPA!$N$77</definedName>
    <definedName name="FHD_NOTE_P_61">[1]DATA_NPA!$N$78</definedName>
    <definedName name="FHD_NOTE_P_62">[1]DATA_NPA!$N$79</definedName>
    <definedName name="FHD_NOTE_P_63">[1]DATA_NPA!$N$80</definedName>
    <definedName name="FHD_NOTE_P_64">[1]DATA_NPA!$N$81</definedName>
    <definedName name="FHD_NOTE_P_65">[1]DATA_NPA!$N$82</definedName>
    <definedName name="FHD_NOTE_P_66">[1]DATA_NPA!$N$83</definedName>
    <definedName name="FHD_NOTE_P_67">[1]DATA_NPA!$N$84</definedName>
    <definedName name="FHD_NOTE_P_68">[1]DATA_NPA!$N$85</definedName>
    <definedName name="FHD_NOTE_P_69">[1]DATA_NPA!$N$86</definedName>
    <definedName name="FHD_NOTE_P_7">[1]DATA_NPA!$N$24</definedName>
    <definedName name="FHD_NOTE_P_70">[1]DATA_NPA!$N$87</definedName>
    <definedName name="FHD_NOTE_P_71">[1]DATA_NPA!$N$88</definedName>
    <definedName name="FHD_NOTE_P_72">[1]DATA_NPA!$N$89</definedName>
    <definedName name="FHD_NOTE_P_73">[1]DATA_NPA!$N$90</definedName>
    <definedName name="FHD_NOTE_P_74">[1]DATA_NPA!$N$91</definedName>
    <definedName name="FHD_NOTE_P_75">[1]DATA_NPA!$N$92</definedName>
    <definedName name="FHD_NOTE_P_76">[1]DATA_NPA!$N$93</definedName>
    <definedName name="FHD_NOTE_P_77">[1]DATA_NPA!$N$94</definedName>
    <definedName name="FHD_NOTE_P_78">[1]DATA_NPA!$N$95</definedName>
    <definedName name="FHD_NOTE_P_79">[1]DATA_NPA!$N$96</definedName>
    <definedName name="FHD_NOTE_P_8">[1]DATA_NPA!$N$25</definedName>
    <definedName name="FHD_NOTE_P_80">[1]DATA_NPA!$N$97</definedName>
    <definedName name="FHD_NOTE_P_81">[1]DATA_NPA!$N$98</definedName>
    <definedName name="FHD_NOTE_P_82">[1]DATA_NPA!$N$99</definedName>
    <definedName name="FHD_NOTE_P_83">[1]DATA_NPA!$N$100</definedName>
    <definedName name="FHD_NOTE_P_84">[1]DATA_NPA!$N$101</definedName>
    <definedName name="FHD_NOTE_P_9">[1]DATA_NPA!$N$26</definedName>
    <definedName name="FHD_NUM_P_1">[1]DATA_NPA!$L$18</definedName>
    <definedName name="FHD_NUM_P_10">[1]DATA_NPA!$L$27</definedName>
    <definedName name="FHD_NUM_P_11">[1]DATA_NPA!$L$28</definedName>
    <definedName name="FHD_NUM_P_12">[1]DATA_NPA!$L$29</definedName>
    <definedName name="FHD_NUM_P_13">[1]DATA_NPA!$L$30</definedName>
    <definedName name="FHD_NUM_P_14">[1]DATA_NPA!$L$31</definedName>
    <definedName name="FHD_NUM_P_15">[1]DATA_NPA!$L$32</definedName>
    <definedName name="FHD_NUM_P_16">[1]DATA_NPA!$L$33</definedName>
    <definedName name="FHD_NUM_P_17">[1]DATA_NPA!$L$34</definedName>
    <definedName name="FHD_NUM_P_18">[1]DATA_NPA!$L$35</definedName>
    <definedName name="FHD_NUM_P_19">[1]DATA_NPA!$L$36</definedName>
    <definedName name="FHD_NUM_P_2">[1]DATA_NPA!$L$19</definedName>
    <definedName name="FHD_NUM_P_20">[1]DATA_NPA!$L$37</definedName>
    <definedName name="FHD_NUM_P_21">[1]DATA_NPA!$L$38</definedName>
    <definedName name="FHD_NUM_P_22">[1]DATA_NPA!$L$39</definedName>
    <definedName name="FHD_NUM_P_23">[1]DATA_NPA!$L$40</definedName>
    <definedName name="FHD_NUM_P_24">[1]DATA_NPA!$L$41</definedName>
    <definedName name="FHD_NUM_P_25">[1]DATA_NPA!$L$42</definedName>
    <definedName name="FHD_NUM_P_26">[1]DATA_NPA!$L$43</definedName>
    <definedName name="FHD_NUM_P_27">[1]DATA_NPA!$L$44</definedName>
    <definedName name="FHD_NUM_P_28">[1]DATA_NPA!$L$45</definedName>
    <definedName name="FHD_NUM_P_29">[1]DATA_NPA!$L$46</definedName>
    <definedName name="FHD_NUM_P_3">[1]DATA_NPA!$L$20</definedName>
    <definedName name="FHD_NUM_P_30">[1]DATA_NPA!$L$47</definedName>
    <definedName name="FHD_NUM_P_31">[1]DATA_NPA!$L$48</definedName>
    <definedName name="FHD_NUM_P_32">[1]DATA_NPA!$L$49</definedName>
    <definedName name="FHD_NUM_P_33">[1]DATA_NPA!$L$50</definedName>
    <definedName name="FHD_NUM_P_34">[1]DATA_NPA!$L$51</definedName>
    <definedName name="FHD_NUM_P_35">[1]DATA_NPA!$L$52</definedName>
    <definedName name="FHD_NUM_P_36">[1]DATA_NPA!$L$53</definedName>
    <definedName name="FHD_NUM_P_37">[1]DATA_NPA!$L$54</definedName>
    <definedName name="FHD_NUM_P_38">[1]DATA_NPA!$L$55</definedName>
    <definedName name="FHD_NUM_P_39">[1]DATA_NPA!$L$56</definedName>
    <definedName name="FHD_NUM_P_4">[1]DATA_NPA!$L$21</definedName>
    <definedName name="FHD_NUM_P_40">[1]DATA_NPA!$L$57</definedName>
    <definedName name="FHD_NUM_P_41">[1]DATA_NPA!$L$58</definedName>
    <definedName name="FHD_NUM_P_42">[1]DATA_NPA!$L$59</definedName>
    <definedName name="FHD_NUM_P_43">[1]DATA_NPA!$L$60</definedName>
    <definedName name="FHD_NUM_P_44">[1]DATA_NPA!$L$61</definedName>
    <definedName name="FHD_NUM_P_45">[1]DATA_NPA!$L$62</definedName>
    <definedName name="FHD_NUM_P_46">[1]DATA_NPA!$L$63</definedName>
    <definedName name="FHD_NUM_P_47">[1]DATA_NPA!$L$64</definedName>
    <definedName name="FHD_NUM_P_48">[1]DATA_NPA!$L$65</definedName>
    <definedName name="FHD_NUM_P_49">[1]DATA_NPA!$L$66</definedName>
    <definedName name="FHD_NUM_P_5">[1]DATA_NPA!$L$22</definedName>
    <definedName name="FHD_NUM_P_50">[1]DATA_NPA!$L$67</definedName>
    <definedName name="FHD_NUM_P_51">[1]DATA_NPA!$L$68</definedName>
    <definedName name="FHD_NUM_P_52">[1]DATA_NPA!$L$69</definedName>
    <definedName name="FHD_NUM_P_53">[1]DATA_NPA!$L$70</definedName>
    <definedName name="FHD_NUM_P_54">[1]DATA_NPA!$L$71</definedName>
    <definedName name="FHD_NUM_P_55">[1]DATA_NPA!$L$72</definedName>
    <definedName name="FHD_NUM_P_56">[1]DATA_NPA!$L$73</definedName>
    <definedName name="FHD_NUM_P_57">[1]DATA_NPA!$L$74</definedName>
    <definedName name="FHD_NUM_P_58">[1]DATA_NPA!$L$75</definedName>
    <definedName name="FHD_NUM_P_59">[1]DATA_NPA!$L$76</definedName>
    <definedName name="FHD_NUM_P_6">[1]DATA_NPA!$L$23</definedName>
    <definedName name="FHD_NUM_P_60">[1]DATA_NPA!$L$77</definedName>
    <definedName name="FHD_NUM_P_61">[1]DATA_NPA!$L$78</definedName>
    <definedName name="FHD_NUM_P_62">[1]DATA_NPA!$L$79</definedName>
    <definedName name="FHD_NUM_P_63">[1]DATA_NPA!$L$80</definedName>
    <definedName name="FHD_NUM_P_64">[1]DATA_NPA!$L$81</definedName>
    <definedName name="FHD_NUM_P_65">[1]DATA_NPA!$L$82</definedName>
    <definedName name="FHD_NUM_P_66">[1]DATA_NPA!$L$83</definedName>
    <definedName name="FHD_NUM_P_67">[1]DATA_NPA!$L$84</definedName>
    <definedName name="FHD_NUM_P_68">[1]DATA_NPA!$L$85</definedName>
    <definedName name="FHD_NUM_P_69">[1]DATA_NPA!$L$86</definedName>
    <definedName name="FHD_NUM_P_7">[1]DATA_NPA!$L$24</definedName>
    <definedName name="FHD_NUM_P_70">[1]DATA_NPA!$L$87</definedName>
    <definedName name="FHD_NUM_P_71">[1]DATA_NPA!$L$88</definedName>
    <definedName name="FHD_NUM_P_72">[1]DATA_NPA!$L$89</definedName>
    <definedName name="FHD_NUM_P_73">[1]DATA_NPA!$L$90</definedName>
    <definedName name="FHD_NUM_P_74">[1]DATA_NPA!$L$91</definedName>
    <definedName name="FHD_NUM_P_75">[1]DATA_NPA!$L$92</definedName>
    <definedName name="FHD_NUM_P_76">[1]DATA_NPA!$L$93</definedName>
    <definedName name="FHD_NUM_P_77">[1]DATA_NPA!$L$94</definedName>
    <definedName name="FHD_NUM_P_78">[1]DATA_NPA!$L$95</definedName>
    <definedName name="FHD_NUM_P_79">[1]DATA_NPA!$L$96</definedName>
    <definedName name="FHD_NUM_P_8">[1]DATA_NPA!$L$25</definedName>
    <definedName name="FHD_NUM_P_80">[1]DATA_NPA!$L$97</definedName>
    <definedName name="FHD_NUM_P_81">[1]DATA_NPA!$L$98</definedName>
    <definedName name="FHD_NUM_P_82">[1]DATA_NPA!$L$99</definedName>
    <definedName name="FHD_NUM_P_83">[1]DATA_NPA!$L$100</definedName>
    <definedName name="FHD_NUM_P_84">[1]DATA_NPA!$L$101</definedName>
    <definedName name="FHD_NUM_P_9">[1]DATA_NPA!$L$26</definedName>
    <definedName name="FHD_P_1">[1]DATA_NPA!$M$18</definedName>
    <definedName name="FHD_P_10">[1]DATA_NPA!$M$27</definedName>
    <definedName name="FHD_P_11">[1]DATA_NPA!$M$28</definedName>
    <definedName name="FHD_P_12">[1]DATA_NPA!$M$29</definedName>
    <definedName name="FHD_P_13">[1]DATA_NPA!$M$30</definedName>
    <definedName name="FHD_P_14">[1]DATA_NPA!$M$31</definedName>
    <definedName name="FHD_P_15">[1]DATA_NPA!$M$32</definedName>
    <definedName name="FHD_P_16">[1]DATA_NPA!$M$33</definedName>
    <definedName name="FHD_P_17">[1]DATA_NPA!$M$34</definedName>
    <definedName name="FHD_P_18">[1]DATA_NPA!$M$35</definedName>
    <definedName name="FHD_P_19">[1]DATA_NPA!$M$36</definedName>
    <definedName name="FHD_P_2">[1]DATA_NPA!$M$19</definedName>
    <definedName name="FHD_P_20">[1]DATA_NPA!$M$37</definedName>
    <definedName name="FHD_P_21">[1]DATA_NPA!$M$38</definedName>
    <definedName name="FHD_P_22">[1]DATA_NPA!$M$39</definedName>
    <definedName name="FHD_P_23">[1]DATA_NPA!$M$40</definedName>
    <definedName name="FHD_P_24">[1]DATA_NPA!$M$41</definedName>
    <definedName name="FHD_P_25">[1]DATA_NPA!$M$42</definedName>
    <definedName name="FHD_P_26">[1]DATA_NPA!$M$43</definedName>
    <definedName name="FHD_P_27">[1]DATA_NPA!$M$44</definedName>
    <definedName name="FHD_P_28">[1]DATA_NPA!$M$45</definedName>
    <definedName name="FHD_P_29">[1]DATA_NPA!$M$46</definedName>
    <definedName name="FHD_P_3">[1]DATA_NPA!$M$20</definedName>
    <definedName name="FHD_P_30">[1]DATA_NPA!$M$47</definedName>
    <definedName name="FHD_P_31">[1]DATA_NPA!$M$48</definedName>
    <definedName name="FHD_P_32">[1]DATA_NPA!$M$49</definedName>
    <definedName name="FHD_P_33">[1]DATA_NPA!$M$50</definedName>
    <definedName name="FHD_P_34">[1]DATA_NPA!$M$51</definedName>
    <definedName name="FHD_P_35">[1]DATA_NPA!$M$52</definedName>
    <definedName name="FHD_P_36">[1]DATA_NPA!$M$53</definedName>
    <definedName name="FHD_P_37">[1]DATA_NPA!$M$54</definedName>
    <definedName name="FHD_P_38">[1]DATA_NPA!$M$55</definedName>
    <definedName name="FHD_P_39">[1]DATA_NPA!$M$56</definedName>
    <definedName name="FHD_P_4">[1]DATA_NPA!$M$21</definedName>
    <definedName name="FHD_P_40">[1]DATA_NPA!$M$57</definedName>
    <definedName name="FHD_P_41">[1]DATA_NPA!$M$58</definedName>
    <definedName name="FHD_P_42">[1]DATA_NPA!$M$59</definedName>
    <definedName name="FHD_P_43">[1]DATA_NPA!$M$60</definedName>
    <definedName name="FHD_P_44">[1]DATA_NPA!$M$61</definedName>
    <definedName name="FHD_P_45">[1]DATA_NPA!$M$62</definedName>
    <definedName name="FHD_P_46">[1]DATA_NPA!$M$63</definedName>
    <definedName name="FHD_P_47">[1]DATA_NPA!$M$64</definedName>
    <definedName name="FHD_P_48">[1]DATA_NPA!$M$65</definedName>
    <definedName name="FHD_P_49">[1]DATA_NPA!$M$66</definedName>
    <definedName name="FHD_P_5">[1]DATA_NPA!$M$22</definedName>
    <definedName name="FHD_P_50">[1]DATA_NPA!$M$67</definedName>
    <definedName name="FHD_P_51">[1]DATA_NPA!$M$68</definedName>
    <definedName name="FHD_P_52">[1]DATA_NPA!$M$69</definedName>
    <definedName name="FHD_P_53">[1]DATA_NPA!$M$70</definedName>
    <definedName name="FHD_P_54">[1]DATA_NPA!$M$71</definedName>
    <definedName name="FHD_P_55">[1]DATA_NPA!$M$72</definedName>
    <definedName name="FHD_P_56">[1]DATA_NPA!$M$73</definedName>
    <definedName name="FHD_P_57">[1]DATA_NPA!$M$74</definedName>
    <definedName name="FHD_P_58">[1]DATA_NPA!$M$75</definedName>
    <definedName name="FHD_P_59">[1]DATA_NPA!$M$76</definedName>
    <definedName name="FHD_P_6">[1]DATA_NPA!$M$23</definedName>
    <definedName name="FHD_P_60">[1]DATA_NPA!$M$77</definedName>
    <definedName name="FHD_P_61">[1]DATA_NPA!$M$78</definedName>
    <definedName name="FHD_P_62">[1]DATA_NPA!$M$79</definedName>
    <definedName name="FHD_P_63">[1]DATA_NPA!$M$80</definedName>
    <definedName name="FHD_P_64">[1]DATA_NPA!$M$81</definedName>
    <definedName name="FHD_P_65">[1]DATA_NPA!$M$82</definedName>
    <definedName name="FHD_P_66">[1]DATA_NPA!$M$83</definedName>
    <definedName name="FHD_P_67">[1]DATA_NPA!$M$84</definedName>
    <definedName name="FHD_P_68">[1]DATA_NPA!$M$85</definedName>
    <definedName name="FHD_P_69">[1]DATA_NPA!$M$86</definedName>
    <definedName name="FHD_P_7">[1]DATA_NPA!$M$24</definedName>
    <definedName name="FHD_P_70">[1]DATA_NPA!$M$87</definedName>
    <definedName name="FHD_P_71">[1]DATA_NPA!$M$88</definedName>
    <definedName name="FHD_P_72">[1]DATA_NPA!$M$89</definedName>
    <definedName name="FHD_P_73">[1]DATA_NPA!$M$90</definedName>
    <definedName name="FHD_P_74">[1]DATA_NPA!$M$91</definedName>
    <definedName name="FHD_P_75">[1]DATA_NPA!$M$92</definedName>
    <definedName name="FHD_P_76">[1]DATA_NPA!$M$93</definedName>
    <definedName name="FHD_P_77">[1]DATA_NPA!$M$94</definedName>
    <definedName name="FHD_P_78">[1]DATA_NPA!$M$95</definedName>
    <definedName name="FHD_P_79">[1]DATA_NPA!$M$96</definedName>
    <definedName name="FHD_P_8">[1]DATA_NPA!$M$25</definedName>
    <definedName name="FHD_P_80">[1]DATA_NPA!$M$97</definedName>
    <definedName name="FHD_P_81">[1]DATA_NPA!$M$98</definedName>
    <definedName name="FHD_P_82">[1]DATA_NPA!$M$99</definedName>
    <definedName name="FHD_P_83">[1]DATA_NPA!$M$100</definedName>
    <definedName name="FHD_P_84">[1]DATA_NPA!$M$101</definedName>
    <definedName name="FHD_P_9">[1]DATA_NPA!$M$26</definedName>
    <definedName name="FHD20_NAME_FORM">[1]DATA_FORMS!$C$7</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inn">[1]Титульный!$F$33</definedName>
    <definedName name="IP_MAIN_DIFFERENTIATION_EVENTS_FLAG">[1]ИП!$H$11:$H$13</definedName>
    <definedName name="IP_MAIN_END_DATE">[1]ИП!$O$11:$O$13</definedName>
    <definedName name="IP_MAIN_LIST_IP_ID">[1]ИП!$AD$11:$AD$13</definedName>
    <definedName name="IP_MAIN_LIST_NAME_IP">[1]ИП!$G$11:$G$13</definedName>
    <definedName name="IP_MAIN_START_DATE">[1]ИП!$N$11:$N$13</definedName>
    <definedName name="IP_NAME_FORM">[1]DATA_FORMS!$C$32</definedName>
    <definedName name="kind_of_cons">[1]TEHSHEET!$R$2:$R$6</definedName>
    <definedName name="kind_of_control_method_filter">[1]TEHSHEET!$L$2:$L$5</definedName>
    <definedName name="kind_of_data_type">[1]TEHSHEET!$P$2:$P$3</definedName>
    <definedName name="kind_of_fuels">[1]TEHSHEET!$BB$2:$BB$29</definedName>
    <definedName name="kind_of_heat_transfer">[1]TEHSHEET!$O$2:$O$12</definedName>
    <definedName name="kind_of_NDS">[1]TEHSHEET!$H$2:$H$8</definedName>
    <definedName name="kind_of_org_type">[1]TEHSHEET!$AZ$2:$AZ$5</definedName>
    <definedName name="kind_of_power_te_unit">[1]TEHSHEET!$J$11:$J$12</definedName>
    <definedName name="kind_of_purchase_method">[1]TEHSHEET!$K$11:$K$13</definedName>
    <definedName name="kind_of_scheme_in">[1]TEHSHEET!$Q$2:$Q$5</definedName>
    <definedName name="kind_of_tariff_RHEAT">[1]TEHSHEET!$E$19:$E$20</definedName>
    <definedName name="kind_of_volume_te_unit">[1]TEHSHEET!$J$15:$J$16</definedName>
    <definedName name="KNE_NAME_FORM">[1]DATA_FORMS!$C$8</definedName>
    <definedName name="kpp">[1]Титульный!$F$34</definedName>
    <definedName name="NameTemplatesInListMO">[1]TEHSHEET!$K$45</definedName>
    <definedName name="NameTemplatesInTitle">[1]TEHSHEET!$J$45</definedName>
    <definedName name="NameTemplatesInTitleList">[1]TEHSHEET!$J$46:$J$53</definedName>
    <definedName name="OFFER_DPR">Предложение!$L$86</definedName>
    <definedName name="OFFER_METHOD">[1]Предложение!$K$24:$K$84</definedName>
    <definedName name="OFFER_TARIFF_A_1">Предложение!$24:$26</definedName>
    <definedName name="OFFER_TARIFF_A_2">Предложение!$88:$90</definedName>
    <definedName name="OFFER_TARIFF_A_3">Предложение!$150:$152</definedName>
    <definedName name="OFFER_TARIFF_A_4">Предложение!$212:$214</definedName>
    <definedName name="OFFER_TARIFF_A_5">Предложение!$274:$276</definedName>
    <definedName name="OFFER_TARIFF_A_COLDVSNA_1">Предложение!$52:$54</definedName>
    <definedName name="OFFER_TARIFF_A_COLDVSNA_2">Предложение!$116:$118</definedName>
    <definedName name="OFFER_TARIFF_A_COLDVSNA_3">Предложение!$178:$180</definedName>
    <definedName name="OFFER_TARIFF_A_COLDVSNA_4">Предложение!$240:$242</definedName>
    <definedName name="OFFER_TARIFF_A_COLDVSNA_5">Предложение!$302:$304</definedName>
    <definedName name="OFFER_TARIFF_A_HOTVSNA_1">Предложение!$67:$69</definedName>
    <definedName name="OFFER_TARIFF_A_HOTVSNA_2">Предложение!$131:$133</definedName>
    <definedName name="OFFER_TARIFF_A_HOTVSNA_3">Предложение!$193:$195</definedName>
    <definedName name="OFFER_TARIFF_A_HOTVSNA_4">Предложение!$255:$257</definedName>
    <definedName name="OFFER_TARIFF_A_HOTVSNA_5">Предложение!$317:$319</definedName>
    <definedName name="OFFER_TARIFF_A_VOTV_1">Предложение!$76:$78</definedName>
    <definedName name="OFFER_TARIFF_A_VOTV_2">Предложение!$140:$142</definedName>
    <definedName name="OFFER_TARIFF_A_VOTV_3">Предложение!$202:$204</definedName>
    <definedName name="OFFER_TARIFF_A_VOTV_4">Предложение!$264:$266</definedName>
    <definedName name="OFFER_TARIFF_A_VOTV_5">Предложение!$326:$328</definedName>
    <definedName name="OFFER_TARIFF_B_1">Предложение!$27:$30</definedName>
    <definedName name="OFFER_TARIFF_B_2">Предложение!$91:$94</definedName>
    <definedName name="OFFER_TARIFF_B_3">Предложение!$153:$156</definedName>
    <definedName name="OFFER_TARIFF_B_4">Предложение!$215:$218</definedName>
    <definedName name="OFFER_TARIFF_B_5">Предложение!$277:$280</definedName>
    <definedName name="OFFER_TARIFF_B_COLDVSNA_1">Предложение!$55:$57</definedName>
    <definedName name="OFFER_TARIFF_B_COLDVSNA_2">Предложение!$119:$121</definedName>
    <definedName name="OFFER_TARIFF_B_COLDVSNA_3">Предложение!$181:$183</definedName>
    <definedName name="OFFER_TARIFF_B_COLDVSNA_4">Предложение!$243:$245</definedName>
    <definedName name="OFFER_TARIFF_B_COLDVSNA_5">Предложение!$305:$307</definedName>
    <definedName name="OFFER_TARIFF_B_HOTVSNA_1">Предложение!$70:$72</definedName>
    <definedName name="OFFER_TARIFF_B_HOTVSNA_2">Предложение!$134:$136</definedName>
    <definedName name="OFFER_TARIFF_B_HOTVSNA_3">Предложение!$196:$198</definedName>
    <definedName name="OFFER_TARIFF_B_HOTVSNA_4">Предложение!$258:$260</definedName>
    <definedName name="OFFER_TARIFF_B_HOTVSNA_5">Предложение!$320:$322</definedName>
    <definedName name="OFFER_TARIFF_B_VOTV_1">Предложение!$79:$81</definedName>
    <definedName name="OFFER_TARIFF_B_VOTV_2">Предложение!$143:$145</definedName>
    <definedName name="OFFER_TARIFF_B_VOTV_3">Предложение!$205:$207</definedName>
    <definedName name="OFFER_TARIFF_B_VOTV_4">Предложение!$267:$269</definedName>
    <definedName name="OFFER_TARIFF_B_VOTV_5">Предложение!$329:$331</definedName>
    <definedName name="OFFER_TARIFF_C_1">Предложение!$31:$33</definedName>
    <definedName name="OFFER_TARIFF_C_2">Предложение!$95:$97</definedName>
    <definedName name="OFFER_TARIFF_C_3">Предложение!$157:$159</definedName>
    <definedName name="OFFER_TARIFF_C_4">Предложение!$219:$221</definedName>
    <definedName name="OFFER_TARIFF_C_5">Предложение!$281:$283</definedName>
    <definedName name="OFFER_TARIFF_C_COLDVSNA_1">Предложение!$58:$60</definedName>
    <definedName name="OFFER_TARIFF_C_COLDVSNA_2">Предложение!$122:$124</definedName>
    <definedName name="OFFER_TARIFF_C_COLDVSNA_3">Предложение!$184:$186</definedName>
    <definedName name="OFFER_TARIFF_C_COLDVSNA_4">Предложение!$246:$248</definedName>
    <definedName name="OFFER_TARIFF_C_COLDVSNA_5">Предложение!$308:$310</definedName>
    <definedName name="OFFER_TARIFF_C_HOTVSNA_1">Предложение!$73:$75</definedName>
    <definedName name="OFFER_TARIFF_C_HOTVSNA_2">Предложение!$137:$139</definedName>
    <definedName name="OFFER_TARIFF_C_HOTVSNA_3">Предложение!$199:$201</definedName>
    <definedName name="OFFER_TARIFF_C_HOTVSNA_4">Предложение!$261:$263</definedName>
    <definedName name="OFFER_TARIFF_C_HOTVSNA_5">Предложение!$323:$325</definedName>
    <definedName name="OFFER_TARIFF_C_VOTV_1">Предложение!$82:$84</definedName>
    <definedName name="OFFER_TARIFF_C_VOTV_2">Предложение!$146:$148</definedName>
    <definedName name="OFFER_TARIFF_C_VOTV_3">Предложение!$208:$210</definedName>
    <definedName name="OFFER_TARIFF_C_VOTV_4">Предложение!$270:$272</definedName>
    <definedName name="OFFER_TARIFF_C_VOTV_5">Предложение!$332:$334</definedName>
    <definedName name="OFFER_TARIFF_D_1">Предложение!$34:$36</definedName>
    <definedName name="OFFER_TARIFF_D_2">Предложение!$98:$100</definedName>
    <definedName name="OFFER_TARIFF_D_3">Предложение!$160:$162</definedName>
    <definedName name="OFFER_TARIFF_D_4">Предложение!$222:$224</definedName>
    <definedName name="OFFER_TARIFF_D_5">Предложение!$284:$286</definedName>
    <definedName name="OFFER_TARIFF_D_COLDVSNA_1">Предложение!$61:$63</definedName>
    <definedName name="OFFER_TARIFF_D_COLDVSNA_2">Предложение!$125:$127</definedName>
    <definedName name="OFFER_TARIFF_D_COLDVSNA_3">Предложение!$187:$189</definedName>
    <definedName name="OFFER_TARIFF_D_COLDVSNA_4">Предложение!$249:$251</definedName>
    <definedName name="OFFER_TARIFF_D_COLDVSNA_5">Предложение!$311:$313</definedName>
    <definedName name="OFFER_TARIFF_E_COLDVSNA_1">Предложение!$64:$66</definedName>
    <definedName name="OFFER_TARIFF_E_COLDVSNA_2">Предложение!$128:$130</definedName>
    <definedName name="OFFER_TARIFF_E_COLDVSNA_3">Предложение!$190:$192</definedName>
    <definedName name="OFFER_TARIFF_E_COLDVSNA_4">Предложение!$252:$254</definedName>
    <definedName name="OFFER_TARIFF_E_COLDVSNA_5">Предложение!$314:$316</definedName>
    <definedName name="OFFER_TARIFF_E1_1">Предложение!$37:$39</definedName>
    <definedName name="OFFER_TARIFF_E1_2">Предложение!$101:$103</definedName>
    <definedName name="OFFER_TARIFF_E1_3">Предложение!$163:$165</definedName>
    <definedName name="OFFER_TARIFF_E1_4">Предложение!$225:$227</definedName>
    <definedName name="OFFER_TARIFF_E1_5">Предложение!$287:$289</definedName>
    <definedName name="OFFER_TARIFF_E2_1">Предложение!$40:$42</definedName>
    <definedName name="OFFER_TARIFF_E2_2">Предложение!$104:$106</definedName>
    <definedName name="OFFER_TARIFF_E2_3">Предложение!$166:$168</definedName>
    <definedName name="OFFER_TARIFF_E2_4">Предложение!$228:$230</definedName>
    <definedName name="OFFER_TARIFF_E2_5">Предложение!$290:$292</definedName>
    <definedName name="OFFER_TARIFF_F_1">Предложение!$43:$45</definedName>
    <definedName name="OFFER_TARIFF_F_2">Предложение!$107:$109</definedName>
    <definedName name="OFFER_TARIFF_F_3">Предложение!$169:$171</definedName>
    <definedName name="OFFER_TARIFF_F_4">Предложение!$231:$233</definedName>
    <definedName name="OFFER_TARIFF_F_5">Предложение!$293:$295</definedName>
    <definedName name="OFFER_TARIFF_G_1">Предложение!$46:$48</definedName>
    <definedName name="OFFER_TARIFF_G_2">Предложение!$110:$112</definedName>
    <definedName name="OFFER_TARIFF_G_3">Предложение!$172:$174</definedName>
    <definedName name="OFFER_TARIFF_G_4">Предложение!$234:$236</definedName>
    <definedName name="OFFER_TARIFF_G_5">Предложение!$296:$298</definedName>
    <definedName name="OFFER_TARIFF_H_1">Предложение!$49:$51</definedName>
    <definedName name="org">[1]Титульный!$F$31</definedName>
    <definedName name="ORG_INFO_NAME_FORM">[1]DATA_FORMS!$C$4</definedName>
    <definedName name="ORG_INFO_P_NOTE_MAIN">[1]DATA_NPA!$N$3</definedName>
    <definedName name="ORG_VD_NAME_FORM">[1]DATA_FORMS!$C$31</definedName>
    <definedName name="PeriodIsEmptyList">[1]TEHSHEET!$I$46:$I$53</definedName>
    <definedName name="pIns_PT_VTAR_A_COLDVSNA_OFFER_1">Предложение!$G$54</definedName>
    <definedName name="pIns_PT_VTAR_A_COLDVSNA_OFFER_2">Предложение!$G$118</definedName>
    <definedName name="pIns_PT_VTAR_A_COLDVSNA_OFFER_3">Предложение!$G$180</definedName>
    <definedName name="pIns_PT_VTAR_A_COLDVSNA_OFFER_4">Предложение!$G$242</definedName>
    <definedName name="pIns_PT_VTAR_A_COLDVSNA_OFFER_5">Предложение!$G$304</definedName>
    <definedName name="pIns_PT_VTAR_A_COLDVSNA_OFFER5">Предложение!$G$304</definedName>
    <definedName name="pIns_PT_VTAR_A_HOTVSNA_OFFER_1">Предложение!$G$69</definedName>
    <definedName name="pIns_PT_VTAR_A_HOTVSNA_OFFER_2">Предложение!$G$133</definedName>
    <definedName name="pIns_PT_VTAR_A_HOTVSNA_OFFER_3">Предложение!$G$195</definedName>
    <definedName name="pIns_PT_VTAR_A_HOTVSNA_OFFER_4">Предложение!$G$257</definedName>
    <definedName name="pIns_PT_VTAR_A_HOTVSNA_OFFER_5">Предложение!$G$319</definedName>
    <definedName name="pIns_PT_VTAR_A_OFFER_1">Предложение!$G$26</definedName>
    <definedName name="pIns_PT_VTAR_A_OFFER_2">Предложение!$G$90</definedName>
    <definedName name="pIns_PT_VTAR_A_OFFER_3">Предложение!$G$152</definedName>
    <definedName name="pIns_PT_VTAR_A_OFFER_4">Предложение!$G$214</definedName>
    <definedName name="pIns_PT_VTAR_A_OFFER_5">Предложение!$G$276</definedName>
    <definedName name="pIns_PT_VTAR_A_VOTV_OFFER_1">Предложение!$G$78</definedName>
    <definedName name="pIns_PT_VTAR_A_VOTV_OFFER_2">Предложение!$G$142</definedName>
    <definedName name="pIns_PT_VTAR_A_VOTV_OFFER_3">Предложение!$G$204</definedName>
    <definedName name="pIns_PT_VTAR_A_VOTV_OFFER_4">Предложение!$G$266</definedName>
    <definedName name="pIns_PT_VTAR_A_VOTV_OFFER_5">Предложение!$G$328</definedName>
    <definedName name="pIns_PT_VTAR_B">'ТС. Т-ТЭ | ТСО'!$T$57</definedName>
    <definedName name="pIns_PT_VTAR_B_COLDVSNA_OFFER_1">Предложение!$G$57</definedName>
    <definedName name="pIns_PT_VTAR_B_COLDVSNA_OFFER_2">Предложение!$G$121</definedName>
    <definedName name="pIns_PT_VTAR_B_COLDVSNA_OFFER_3">Предложение!$G$183</definedName>
    <definedName name="pIns_PT_VTAR_B_COLDVSNA_OFFER_4">Предложение!$G$245</definedName>
    <definedName name="pIns_PT_VTAR_B_COLDVSNA_OFFER_5">Предложение!$G$307</definedName>
    <definedName name="pIns_PT_VTAR_B_HOTVSNA_OFFER_1">Предложение!$G$72</definedName>
    <definedName name="pIns_PT_VTAR_B_HOTVSNA_OFFER_2">Предложение!$G$136</definedName>
    <definedName name="pIns_PT_VTAR_B_HOTVSNA_OFFER_3">Предложение!$G$198</definedName>
    <definedName name="pIns_PT_VTAR_B_HOTVSNA_OFFER_4">Предложение!$G$260</definedName>
    <definedName name="pIns_PT_VTAR_B_HOTVSNA_OFFER_5">Предложение!$G$322</definedName>
    <definedName name="pIns_PT_VTAR_B_OFFER_1">Предложение!$G$30</definedName>
    <definedName name="pIns_PT_VTAR_B_OFFER_2">Предложение!$G$94</definedName>
    <definedName name="pIns_PT_VTAR_B_OFFER_3">Предложение!$G$156</definedName>
    <definedName name="pIns_PT_VTAR_B_OFFER_4">Предложение!$G$218</definedName>
    <definedName name="pIns_PT_VTAR_B_OFFER_5">Предложение!$G$280</definedName>
    <definedName name="pIns_PT_VTAR_B_VOTV_OFFER_1">Предложение!$G$81</definedName>
    <definedName name="pIns_PT_VTAR_B_VOTV_OFFER_2">Предложение!$G$145</definedName>
    <definedName name="pIns_PT_VTAR_B_VOTV_OFFER_3">Предложение!$G$207</definedName>
    <definedName name="pIns_PT_VTAR_B_VOTV_OFFER_4">Предложение!$G$269</definedName>
    <definedName name="pIns_PT_VTAR_B_VOTV_OFFER_5">Предложение!$G$331</definedName>
    <definedName name="pIns_PT_VTAR_C_COLDVSNA_OFFER_1">Предложение!$G$60</definedName>
    <definedName name="pIns_PT_VTAR_C_COLDVSNA_OFFER_2">Предложение!$G$124</definedName>
    <definedName name="pIns_PT_VTAR_C_COLDVSNA_OFFER_3">Предложение!$G$186</definedName>
    <definedName name="pIns_PT_VTAR_C_COLDVSNA_OFFER_4">Предложение!$G$248</definedName>
    <definedName name="pIns_PT_VTAR_C_COLDVSNA_OFFER_5">Предложение!$G$310</definedName>
    <definedName name="pIns_PT_VTAR_C_HOTVSNA_OFFER_1">Предложение!$G$75</definedName>
    <definedName name="pIns_PT_VTAR_C_HOTVSNA_OFFER_2">Предложение!$G$139</definedName>
    <definedName name="pIns_PT_VTAR_C_HOTVSNA_OFFER_3">Предложение!$G$201</definedName>
    <definedName name="pIns_PT_VTAR_C_HOTVSNA_OFFER_4">Предложение!$G$263</definedName>
    <definedName name="pIns_PT_VTAR_C_HOTVSNA_OFFER_5">Предложение!$G$325</definedName>
    <definedName name="pIns_PT_VTAR_C_OFFER_1">Предложение!$G$33</definedName>
    <definedName name="pIns_PT_VTAR_C_OFFER_2">Предложение!$G$97</definedName>
    <definedName name="pIns_PT_VTAR_C_OFFER_3">Предложение!$G$159</definedName>
    <definedName name="pIns_PT_VTAR_C_OFFER_4">Предложение!$G$221</definedName>
    <definedName name="pIns_PT_VTAR_C_OFFER_5">Предложение!$G$283</definedName>
    <definedName name="pIns_PT_VTAR_C_VOTV_OFFER_1">Предложение!$G$84</definedName>
    <definedName name="pIns_PT_VTAR_C_VOTV_OFFER_2">Предложение!$G$148</definedName>
    <definedName name="pIns_PT_VTAR_C_VOTV_OFFER_3">Предложение!$G$210</definedName>
    <definedName name="pIns_PT_VTAR_C_VOTV_OFFER_4">Предложение!$G$272</definedName>
    <definedName name="pIns_PT_VTAR_C_VOTV_OFFER_5">Предложение!$G$334</definedName>
    <definedName name="pIns_PT_VTAR_D_COLDVSNA_OFFER_1">Предложение!$G$63</definedName>
    <definedName name="pIns_PT_VTAR_D_COLDVSNA_OFFER_2">Предложение!$G$127</definedName>
    <definedName name="pIns_PT_VTAR_D_COLDVSNA_OFFER_3">Предложение!$G$189</definedName>
    <definedName name="pIns_PT_VTAR_D_COLDVSNA_OFFER_4">Предложение!$G$251</definedName>
    <definedName name="pIns_PT_VTAR_D_COLDVSNA_OFFER_5">Предложение!$G$313</definedName>
    <definedName name="pIns_PT_VTAR_D_OFFER_1">Предложение!$G$36</definedName>
    <definedName name="pIns_PT_VTAR_D_OFFER_2">Предложение!$G$100</definedName>
    <definedName name="pIns_PT_VTAR_D_OFFER_3">Предложение!$G$162</definedName>
    <definedName name="pIns_PT_VTAR_D_OFFER_4">Предложение!$G$224</definedName>
    <definedName name="pIns_PT_VTAR_D_OFFER_5">Предложение!$G$286</definedName>
    <definedName name="pIns_PT_VTAR_E_COLDVSNA_OFFER_1">Предложение!$G$66</definedName>
    <definedName name="pIns_PT_VTAR_E_COLDVSNA_OFFER_2">Предложение!$G$130</definedName>
    <definedName name="pIns_PT_VTAR_E_COLDVSNA_OFFER_3">Предложение!$G$192</definedName>
    <definedName name="pIns_PT_VTAR_E_COLDVSNA_OFFER_4">Предложение!$G$254</definedName>
    <definedName name="pIns_PT_VTAR_E_COLDVSNA_OFFER_5">Предложение!$G$316</definedName>
    <definedName name="pIns_PT_VTAR_E1_OFFER_1">Предложение!$G$39</definedName>
    <definedName name="pIns_PT_VTAR_E1_OFFER_2">Предложение!$G$103</definedName>
    <definedName name="pIns_PT_VTAR_E1_OFFER_3">Предложение!$G$165</definedName>
    <definedName name="pIns_PT_VTAR_E1_OFFER_4">Предложение!$G$227</definedName>
    <definedName name="pIns_PT_VTAR_E1_OFFER_5">Предложение!$G$289</definedName>
    <definedName name="pIns_PT_VTAR_E2_OFFER_1">Предложение!$G$42</definedName>
    <definedName name="pIns_PT_VTAR_E2_OFFER_2">Предложение!$G$106</definedName>
    <definedName name="pIns_PT_VTAR_E2_OFFER_3">Предложение!$G$168</definedName>
    <definedName name="pIns_PT_VTAR_E2_OFFER_4">Предложение!$G$230</definedName>
    <definedName name="pIns_PT_VTAR_E2_OFFER_5">Предложение!$G$292</definedName>
    <definedName name="pIns_PT_VTAR_F_OFFER_1">Предложение!$G$45</definedName>
    <definedName name="pIns_PT_VTAR_F_OFFER_2">Предложение!$G$109</definedName>
    <definedName name="pIns_PT_VTAR_F_OFFER_3">Предложение!$G$171</definedName>
    <definedName name="pIns_PT_VTAR_F_OFFER_4">Предложение!$G$233</definedName>
    <definedName name="pIns_PT_VTAR_F_OFFER_5">Предложение!$G$295</definedName>
    <definedName name="pIns_PT_VTAR_G_OFFER_1">Предложение!$G$48</definedName>
    <definedName name="pIns_PT_VTAR_G_OFFER_2">Предложение!$G$112</definedName>
    <definedName name="pIns_PT_VTAR_G_OFFER_3">Предложение!$G$174</definedName>
    <definedName name="pIns_PT_VTAR_G_OFFER_4">Предложение!$G$236</definedName>
    <definedName name="pIns_PT_VTAR_G_OFFER_5">Предложение!$G$298</definedName>
    <definedName name="pIns_PT_VTAR_H_OFFER_1">Предложение!$G$51</definedName>
    <definedName name="pIns_PT_VTAR_H_OFFER_2">Предложение!$G$115</definedName>
    <definedName name="pIns_PT_VTAR_H_OFFER_3">Предложение!$G$177</definedName>
    <definedName name="pIns_PT_VTAR_H_OFFER_4">Предложение!$G$239</definedName>
    <definedName name="pIns_PT_VTAR_H_OFFER_5">Предложение!$G$301</definedName>
    <definedName name="pIns_ver_HEAT_TARIFF_B">'ТС. Т-ТЭ | ТСО'!$BJ$39</definedName>
    <definedName name="PROCEDURE_TC_NAME_FORM">[1]DATA_FORMS!$C$30</definedName>
    <definedName name="pt_cs_2">'ТС. Т-ТЭ | ТСО'!$45:$54</definedName>
    <definedName name="PT_DIFFERENTIATION_CS">'[1]Перечень тарифов'!$AL$12:$AL$137</definedName>
    <definedName name="PT_DIFFERENTIATION_CS_ID">'[1]Перечень тарифов'!$AF$12:$AF$137</definedName>
    <definedName name="PT_DIFFERENTIATION_IST_TE">'[1]Перечень тарифов'!$AM$12:$AM$137</definedName>
    <definedName name="PT_DIFFERENTIATION_IST_TE_ID">'[1]Перечень тарифов'!$AG$12:$AG$137</definedName>
    <definedName name="PT_DIFFERENTIATION_NTAR">'[1]Перечень тарифов'!$AJ$12:$AJ$137</definedName>
    <definedName name="PT_DIFFERENTIATION_NTAR_ID">'[1]Перечень тарифов'!$AD$12:$AD$137</definedName>
    <definedName name="PT_DIFFERENTIATION_NUM_CS">'[1]Перечень тарифов'!$AP$12:$AP$137</definedName>
    <definedName name="PT_DIFFERENTIATION_NUM_IST_TE">'[1]Перечень тарифов'!$AQ$12:$AQ$137</definedName>
    <definedName name="PT_DIFFERENTIATION_NUM_NTAR">'[1]Перечень тарифов'!$AN$12:$AN$137</definedName>
    <definedName name="PT_DIFFERENTIATION_NUM_TER">'[1]Перечень тарифов'!$AO$12:$AO$137</definedName>
    <definedName name="PT_DIFFERENTIATION_TER">'[1]Перечень тарифов'!$AK$12:$AK$137</definedName>
    <definedName name="PT_DIFFERENTIATION_TER_ID">'[1]Перечень тарифов'!$AE$12:$AE$137</definedName>
    <definedName name="PT_DIFFERENTIATION_VTAR">'[1]Перечень тарифов'!$AH$12:$AH$137</definedName>
    <definedName name="PT_DIFFERENTIATION_VTAR_ID">'[1]Перечень тарифов'!$AC$12:$AC$137</definedName>
    <definedName name="pt_ist_te_2">'ТС. Т-ТЭ | ТСО'!$46:$53</definedName>
    <definedName name="pt_ntar_2">'ТС. Т-ТЭ | ТСО'!$43:$56</definedName>
    <definedName name="PT_P_FORM_COLDVSNA_4_NAME_FORM">[1]DATA_FORMS!$C$17</definedName>
    <definedName name="PT_P_FORM_COLDVSNA_5_NAME_FORM">[1]DATA_FORMS!$C$18</definedName>
    <definedName name="PT_P_FORM_HEAT_4_NAME_FORM">[1]DATA_FORMS!$C$9</definedName>
    <definedName name="PT_P_FORM_HEAT_5_NAME_FORM">[1]DATA_FORMS!$C$10</definedName>
    <definedName name="PT_P_FORM_HEAT_6_NAME_FORM">[1]DATA_FORMS!$C$11</definedName>
    <definedName name="PT_P_FORM_HEAT_7_NAME_FORM">[1]DATA_FORMS!$C$12</definedName>
    <definedName name="PT_P_FORM_HOTVSNA_4_NAME_FORM">[1]DATA_FORMS!$C$21</definedName>
    <definedName name="PT_P_FORM_HOTVSNA_5_NAME_FORM">[1]DATA_FORMS!$C$22</definedName>
    <definedName name="PT_P_FORM_VOTV_4_NAME_FORM">[1]DATA_FORMS!$C$25</definedName>
    <definedName name="PT_P_FORM_VOTV_5_NAME_FORM">[1]DATA_FORMS!$C$26</definedName>
    <definedName name="PT_R_FORM_COLDVSNA_16_NAME_FORM">[1]DATA_FORMS!$C$19</definedName>
    <definedName name="PT_R_FORM_COLDVSNA_17_NAME_FORM">[1]DATA_FORMS!$C$20</definedName>
    <definedName name="PT_R_FORM_HEAT_21_NAME_FORM">[1]DATA_FORMS!$C$13</definedName>
    <definedName name="PT_R_FORM_HEAT_22_NAME_FORM">[1]DATA_FORMS!$C$14</definedName>
    <definedName name="PT_R_FORM_HEAT_23_NAME_FORM">[1]DATA_FORMS!$C$15</definedName>
    <definedName name="PT_R_FORM_HEAT_24_NAME_FORM">[1]DATA_FORMS!$C$16</definedName>
    <definedName name="PT_R_FORM_HOTVSNA_16_NAME_FORM">[1]DATA_FORMS!$C$23</definedName>
    <definedName name="PT_R_FORM_HOTVSNA_17_NAME_FORM">[1]DATA_FORMS!$C$24</definedName>
    <definedName name="PT_R_FORM_VOTV_16_NAME_FORM">[1]DATA_FORMS!$C$27</definedName>
    <definedName name="PT_R_FORM_VOTV_17_NAME_FORM">[1]DATA_FORMS!$C$28</definedName>
    <definedName name="pt_ter_2">'ТС. Т-ТЭ | ТСО'!$44:$55</definedName>
    <definedName name="PURCH_NAME_FORM">[1]DATA_FORMS!$C$29</definedName>
    <definedName name="QRE_METHOD_LIST">[1]TEHSHEET!$AZ$8:$AZ$10</definedName>
    <definedName name="QUARTER">[1]TEHSHEET!$F$2:$F$5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gion_name">[1]Титульный!$F$7</definedName>
    <definedName name="ROIV_INFO_COMMENT">[1]TEHSHEET!$BA$97:$BA$103</definedName>
    <definedName name="ROIV_INFO_LIST">[1]TEHSHEET!$AZ$97:$AZ$103</definedName>
    <definedName name="ROIV_INFO_NAME">'[1]Орган регулирования'!$F$12</definedName>
    <definedName name="StartDateList">[1]TEHSHEET!$G$46:$G$53</definedName>
    <definedName name="tblEnd_1_OFFER">Предложение!$L$335</definedName>
    <definedName name="tblEnd_1_R_Offer">Предложение!$L$335</definedName>
    <definedName name="tblEnd_1_TARIFF_B">'ТС. Т-ТЭ | ТСО'!$BJ$58</definedName>
    <definedName name="tblStart_1_OFFER">Предложение!$H$22</definedName>
    <definedName name="tblStart_1_R_Offer">Предложение!$H$22</definedName>
    <definedName name="tblStart_1_TARIFF_B">'ТС. Т-ТЭ | ТСО'!$AD$43</definedName>
    <definedName name="TEMPLATE_DATA_POINT_FHD">[1]DATA_NPA!$T$18:$W$146</definedName>
    <definedName name="TEMPLATE_GROUP">[1]TEHSHEET!$E$45</definedName>
    <definedName name="TEMPLATE_NAME_FORM_LIST">[1]DATA_FORMS!$D$3:$H$35</definedName>
    <definedName name="TEMPLATE_NOTE_POINT_FHD">[1]DATA_NPA!$Z$18:$AD$146</definedName>
    <definedName name="TEMPLATE_NUMBER_FORM_LIST">[1]DATA_FORMS!$D$2:$H$2</definedName>
    <definedName name="TEMPLATE_NUMBER_POINT_FHD">[1]DATA_NPA!$O$18:$S$146</definedName>
    <definedName name="TEMPLATE_ORG_DATA_POINT">[1]DATA_NPA!$Z$3:$AD$9</definedName>
    <definedName name="TEMPLATE_SPHERE">[1]TEHSHEET!$E$36</definedName>
    <definedName name="TEMPLATE_SPHERE_LIST">[1]DATA_FORMS!$D$1:$H$1</definedName>
    <definedName name="TEMPLATE_SPHERE_LIST_FOR_NOTE">[1]DATA_NPA!$Z$2:$AD$2</definedName>
    <definedName name="TEMPLATE_SPHERE_RUS">[1]TEHSHEET!$F$36</definedName>
    <definedName name="TEMPLATE_SPHERE_RUS_2">[1]TEHSHEET!$G$36</definedName>
    <definedName name="TERMS_NAME_FORM">[1]DATA_FORMS!$C$5</definedName>
    <definedName name="TERMS_P_1">[1]DATA_NPA!$M$148</definedName>
    <definedName name="TERRITORY_LIST_ID">'[1]Список территорий'!$F$11:$F$15</definedName>
    <definedName name="TERRITORY_MR_LIST">'[1]Список территорий'!$G$11:$G$15</definedName>
    <definedName name="TITLE_DATE_CHANGE_PERIOD">[1]Титульный!$F$19</definedName>
    <definedName name="TITLE_DATE_FIL">[1]Титульный!$F$13</definedName>
    <definedName name="TITLE_DATE_PR">[1]Титульный!$F$21</definedName>
    <definedName name="TITLE_DATE_PR_CHANGE">[1]Титульный!$F$26</definedName>
    <definedName name="TITLE_DIFFERENTIATION_TYPE">[1]Титульный!$F$41</definedName>
    <definedName name="TITLE_IP_DETAILED_METHOD_LIST">[1]TEHSHEET!$AZ$15:$AZ$17</definedName>
    <definedName name="TITLE_IST_PUB">[1]Титульный!$F$24</definedName>
    <definedName name="TITLE_IST_PUB_CHANGE">[1]Титульный!$F$29</definedName>
    <definedName name="TITLE_NAME_OR_PR">[1]Титульный!$F$23</definedName>
    <definedName name="TITLE_NAME_OR_PR_CHANGE">[1]Титульный!$F$28</definedName>
    <definedName name="TITLE_NUMBER_PR">[1]Титульный!$F$22</definedName>
    <definedName name="TITLE_NUMBER_PR_CHANGE">[1]Титульный!$F$27</definedName>
    <definedName name="TITLE_PERIOD_END">[1]Титульный!$F$12</definedName>
    <definedName name="TITLE_PERIOD_START">[1]Титульный!$F$11</definedName>
    <definedName name="TITLE_STRUCTURE_INFO_ROIV">[1]Титульный!$F$9</definedName>
    <definedName name="TITLE_TYPE_ORG">[1]Титульный!$F$36</definedName>
    <definedName name="TP_NAME_FORM">[1]DATA_FORMS!$C$3</definedName>
    <definedName name="TP_P_A">[1]DATA_NPA!$M$11</definedName>
    <definedName name="TP_P_B">[1]DATA_NPA!$M$12</definedName>
    <definedName name="TP_P_G">[1]DATA_NPA!$M$15</definedName>
    <definedName name="TP_P_NOTE_A">[1]DATA_NPA!$N$11</definedName>
    <definedName name="TP_P_NOTE_B">[1]DATA_NPA!$N$12</definedName>
    <definedName name="TP_P_NOTE_G">[1]DATA_NPA!$N$15</definedName>
    <definedName name="TP_P_NOTE_G_1">[1]DATA_NPA!$N$16</definedName>
    <definedName name="TP_P_NOTE_V">[1]DATA_NPA!$N$13</definedName>
    <definedName name="TP_P_NOTE_V_1">[1]DATA_NPA!$N$14</definedName>
    <definedName name="TP_P_V">[1]DATA_NPA!$M$13</definedName>
    <definedName name="TP_P_V_1">[1]DATA_NPA!$M$14</definedName>
    <definedName name="UNIT_CONNECT_LIST">[1]TEHSHEET!$AZ$106:$AZ$108</definedName>
    <definedName name="VD_ID_LIST">[1]REESTR_VED!$A$2:$A$11</definedName>
    <definedName name="VD_NAME_LIST">[1]REESTR_VED!$B$2:$B$11</definedName>
    <definedName name="version">[1]Инструкция!$B$3</definedName>
    <definedName name="year_list">[1]TEHSHEET!$C$2:$C$6</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32" i="2" l="1"/>
  <c r="F332" i="2"/>
  <c r="G329" i="2"/>
  <c r="F329" i="2"/>
  <c r="G326" i="2"/>
  <c r="F326" i="2"/>
  <c r="G323" i="2"/>
  <c r="F323" i="2"/>
  <c r="G320" i="2"/>
  <c r="F320" i="2"/>
  <c r="G317" i="2"/>
  <c r="F317" i="2"/>
  <c r="G314" i="2"/>
  <c r="F314" i="2"/>
  <c r="G311" i="2"/>
  <c r="F311" i="2"/>
  <c r="G308" i="2"/>
  <c r="F308" i="2"/>
  <c r="G305" i="2"/>
  <c r="F305" i="2"/>
  <c r="G302" i="2"/>
  <c r="F302" i="2"/>
  <c r="G299" i="2"/>
  <c r="F299" i="2"/>
  <c r="G296" i="2"/>
  <c r="F296" i="2"/>
  <c r="G293" i="2"/>
  <c r="F293" i="2"/>
  <c r="G290" i="2"/>
  <c r="F290" i="2"/>
  <c r="G287" i="2"/>
  <c r="F287" i="2"/>
  <c r="G284" i="2"/>
  <c r="F284" i="2"/>
  <c r="G281" i="2"/>
  <c r="F281" i="2"/>
  <c r="G277" i="2"/>
  <c r="F277" i="2"/>
  <c r="M274" i="2"/>
  <c r="G274" i="2"/>
  <c r="F274" i="2"/>
  <c r="F273" i="2"/>
  <c r="G270" i="2"/>
  <c r="F270" i="2"/>
  <c r="G267" i="2"/>
  <c r="F267" i="2"/>
  <c r="G264" i="2"/>
  <c r="F264" i="2"/>
  <c r="G261" i="2"/>
  <c r="F261" i="2"/>
  <c r="G258" i="2"/>
  <c r="F258" i="2"/>
  <c r="G255" i="2"/>
  <c r="F255" i="2"/>
  <c r="G252" i="2"/>
  <c r="F252" i="2"/>
  <c r="G249" i="2"/>
  <c r="F249" i="2"/>
  <c r="G246" i="2"/>
  <c r="F246" i="2"/>
  <c r="G243" i="2"/>
  <c r="F243" i="2"/>
  <c r="G240" i="2"/>
  <c r="F240" i="2"/>
  <c r="G237" i="2"/>
  <c r="F237" i="2"/>
  <c r="G234" i="2"/>
  <c r="F234" i="2"/>
  <c r="G231" i="2"/>
  <c r="F231" i="2"/>
  <c r="G228" i="2"/>
  <c r="F228" i="2"/>
  <c r="G225" i="2"/>
  <c r="F225" i="2"/>
  <c r="G222" i="2"/>
  <c r="F222" i="2"/>
  <c r="G219" i="2"/>
  <c r="F219" i="2"/>
  <c r="G215" i="2"/>
  <c r="F215" i="2"/>
  <c r="M212" i="2"/>
  <c r="G212" i="2"/>
  <c r="F212" i="2"/>
  <c r="F211" i="2"/>
  <c r="G208" i="2"/>
  <c r="F208" i="2"/>
  <c r="G205" i="2"/>
  <c r="F205" i="2"/>
  <c r="G202" i="2"/>
  <c r="F202" i="2"/>
  <c r="G199" i="2"/>
  <c r="F199" i="2"/>
  <c r="G196" i="2"/>
  <c r="F196" i="2"/>
  <c r="G193" i="2"/>
  <c r="F193" i="2"/>
  <c r="G190" i="2"/>
  <c r="F190" i="2"/>
  <c r="G187" i="2"/>
  <c r="F187" i="2"/>
  <c r="G184" i="2"/>
  <c r="F184" i="2"/>
  <c r="G181" i="2"/>
  <c r="F181" i="2"/>
  <c r="G178" i="2"/>
  <c r="F178" i="2"/>
  <c r="G175" i="2"/>
  <c r="F175" i="2"/>
  <c r="G172" i="2"/>
  <c r="F172" i="2"/>
  <c r="G169" i="2"/>
  <c r="F169" i="2"/>
  <c r="G166" i="2"/>
  <c r="F166" i="2"/>
  <c r="G163" i="2"/>
  <c r="F163" i="2"/>
  <c r="G160" i="2"/>
  <c r="F160" i="2"/>
  <c r="G157" i="2"/>
  <c r="F157" i="2"/>
  <c r="G153" i="2"/>
  <c r="F153" i="2"/>
  <c r="M150" i="2"/>
  <c r="G150" i="2"/>
  <c r="F150" i="2"/>
  <c r="F149" i="2"/>
  <c r="G146" i="2"/>
  <c r="F146" i="2"/>
  <c r="G143" i="2"/>
  <c r="F143" i="2"/>
  <c r="G140" i="2"/>
  <c r="F140" i="2"/>
  <c r="G137" i="2"/>
  <c r="F137" i="2"/>
  <c r="G134" i="2"/>
  <c r="F134" i="2"/>
  <c r="G131" i="2"/>
  <c r="F131" i="2"/>
  <c r="G128" i="2"/>
  <c r="F128" i="2"/>
  <c r="G125" i="2"/>
  <c r="F125" i="2"/>
  <c r="G122" i="2"/>
  <c r="F122" i="2"/>
  <c r="G119" i="2"/>
  <c r="F119" i="2"/>
  <c r="G116" i="2"/>
  <c r="F116" i="2"/>
  <c r="G113" i="2"/>
  <c r="F113" i="2"/>
  <c r="G110" i="2"/>
  <c r="F110" i="2"/>
  <c r="G107" i="2"/>
  <c r="F107" i="2"/>
  <c r="G104" i="2"/>
  <c r="F104" i="2"/>
  <c r="G101" i="2"/>
  <c r="F101" i="2"/>
  <c r="G98" i="2"/>
  <c r="F98" i="2"/>
  <c r="G95" i="2"/>
  <c r="F95" i="2"/>
  <c r="G91" i="2"/>
  <c r="F91" i="2"/>
  <c r="M88" i="2"/>
  <c r="G88" i="2"/>
  <c r="F88" i="2"/>
  <c r="F85" i="2"/>
  <c r="G82" i="2"/>
  <c r="F82" i="2"/>
  <c r="G79" i="2"/>
  <c r="F79" i="2"/>
  <c r="G76" i="2"/>
  <c r="F76" i="2"/>
  <c r="G73" i="2"/>
  <c r="F73" i="2"/>
  <c r="G70" i="2"/>
  <c r="F70" i="2"/>
  <c r="G67" i="2"/>
  <c r="F67" i="2"/>
  <c r="G64" i="2"/>
  <c r="F64" i="2"/>
  <c r="G61" i="2"/>
  <c r="F61" i="2"/>
  <c r="G58" i="2"/>
  <c r="F58" i="2"/>
  <c r="G55" i="2"/>
  <c r="F55" i="2"/>
  <c r="G52" i="2"/>
  <c r="F52" i="2"/>
  <c r="G49" i="2"/>
  <c r="F49" i="2"/>
  <c r="G46" i="2"/>
  <c r="F46" i="2"/>
  <c r="G43" i="2"/>
  <c r="F43" i="2"/>
  <c r="G40" i="2"/>
  <c r="F40" i="2"/>
  <c r="G37" i="2"/>
  <c r="F37" i="2"/>
  <c r="G34" i="2"/>
  <c r="F34" i="2"/>
  <c r="G31" i="2"/>
  <c r="F31" i="2"/>
  <c r="G27" i="2"/>
  <c r="F27" i="2"/>
  <c r="M24" i="2"/>
  <c r="G24" i="2"/>
  <c r="F24" i="2"/>
  <c r="F23" i="2"/>
  <c r="G17" i="2"/>
  <c r="F17" i="2"/>
  <c r="G16" i="2"/>
  <c r="F16" i="2"/>
  <c r="E14" i="2"/>
  <c r="N7" i="2"/>
  <c r="G5" i="2"/>
  <c r="N4" i="2"/>
  <c r="G2" i="2"/>
  <c r="N1" i="2"/>
  <c r="BN57" i="1"/>
  <c r="BN56" i="1"/>
  <c r="BN55" i="1"/>
  <c r="BN54" i="1"/>
  <c r="BN53" i="1"/>
  <c r="BN52" i="1"/>
  <c r="BN51" i="1"/>
  <c r="BN50" i="1"/>
  <c r="BE50" i="1"/>
  <c r="AW50" i="1"/>
  <c r="AO50" i="1"/>
  <c r="AG50" i="1"/>
  <c r="Y50" i="1"/>
  <c r="BN49" i="1"/>
  <c r="BN48" i="1"/>
  <c r="BN47" i="1"/>
  <c r="BN46" i="1"/>
  <c r="AD46" i="1"/>
  <c r="S46" i="1"/>
  <c r="I47" i="1" s="1"/>
  <c r="BN45" i="1"/>
  <c r="AD45" i="1"/>
  <c r="S45" i="1"/>
  <c r="BN44" i="1"/>
  <c r="AD44" i="1"/>
  <c r="S44" i="1"/>
  <c r="BN43" i="1"/>
  <c r="BK43" i="1"/>
  <c r="AD43" i="1"/>
  <c r="S43" i="1"/>
  <c r="BD42" i="1"/>
  <c r="BE42" i="1" s="1"/>
  <c r="BF42" i="1" s="1"/>
  <c r="BG42" i="1" s="1"/>
  <c r="BI42" i="1" s="1"/>
  <c r="BJ42" i="1" s="1"/>
  <c r="BK42" i="1" s="1"/>
  <c r="AW42" i="1"/>
  <c r="AX42" i="1" s="1"/>
  <c r="AY42" i="1" s="1"/>
  <c r="BA42" i="1" s="1"/>
  <c r="BB42" i="1" s="1"/>
  <c r="AV42" i="1"/>
  <c r="AN42" i="1"/>
  <c r="AO42" i="1" s="1"/>
  <c r="AP42" i="1" s="1"/>
  <c r="AQ42" i="1" s="1"/>
  <c r="AS42" i="1" s="1"/>
  <c r="AT42" i="1" s="1"/>
  <c r="AG42" i="1"/>
  <c r="AH42" i="1" s="1"/>
  <c r="AI42" i="1" s="1"/>
  <c r="AK42" i="1" s="1"/>
  <c r="AL42" i="1" s="1"/>
  <c r="AF42" i="1"/>
  <c r="X42" i="1"/>
  <c r="Y42" i="1" s="1"/>
  <c r="Z42" i="1" s="1"/>
  <c r="AA42" i="1" s="1"/>
  <c r="AC42" i="1" s="1"/>
  <c r="AD42" i="1" s="1"/>
  <c r="V42" i="1"/>
  <c r="U42" i="1"/>
  <c r="BB35" i="1"/>
  <c r="AT35" i="1"/>
  <c r="AL35" i="1"/>
  <c r="AD35" i="1"/>
  <c r="V35" i="1"/>
  <c r="BB34" i="1"/>
  <c r="AT34" i="1"/>
  <c r="AL34" i="1"/>
  <c r="AD34" i="1"/>
  <c r="V34" i="1"/>
  <c r="BB32" i="1"/>
  <c r="AT32" i="1"/>
  <c r="AL32" i="1"/>
  <c r="AD32" i="1"/>
  <c r="V32" i="1"/>
  <c r="BB31" i="1"/>
  <c r="AT31" i="1"/>
  <c r="AL31" i="1"/>
  <c r="AD31" i="1"/>
  <c r="V31" i="1"/>
  <c r="BB30" i="1"/>
  <c r="AT30" i="1"/>
  <c r="AL30" i="1"/>
  <c r="AD30" i="1"/>
  <c r="V30" i="1"/>
  <c r="BB29" i="1"/>
  <c r="AT29" i="1"/>
  <c r="AL29" i="1"/>
  <c r="AD29" i="1"/>
  <c r="V29" i="1"/>
  <c r="S27" i="1"/>
  <c r="S26" i="1"/>
  <c r="AG18" i="1"/>
  <c r="BN15" i="1"/>
  <c r="BN14" i="1"/>
  <c r="BN13" i="1"/>
  <c r="BN12" i="1"/>
  <c r="BN11" i="1"/>
  <c r="BN10" i="1"/>
  <c r="BN9" i="1"/>
  <c r="BE9" i="1"/>
  <c r="AW9" i="1"/>
  <c r="AO9" i="1"/>
  <c r="AG9" i="1"/>
  <c r="Y9" i="1"/>
  <c r="BN8" i="1"/>
  <c r="BN7" i="1"/>
  <c r="BN6" i="1"/>
  <c r="BN5" i="1"/>
  <c r="AD5" i="1"/>
  <c r="S5" i="1"/>
  <c r="I6" i="1" s="1"/>
  <c r="J7" i="1" s="1"/>
  <c r="BN4" i="1"/>
  <c r="AD4" i="1"/>
  <c r="S4" i="1"/>
  <c r="BN3" i="1"/>
  <c r="AD3" i="1"/>
  <c r="S3" i="1"/>
  <c r="BN2" i="1"/>
  <c r="AD2" i="1"/>
  <c r="S2" i="1"/>
  <c r="BL8" i="1"/>
  <c r="BL49" i="1"/>
  <c r="S47" i="1" l="1"/>
  <c r="J48" i="1"/>
  <c r="K8" i="1"/>
  <c r="S8" i="1" s="1"/>
  <c r="S7" i="1"/>
  <c r="S6" i="1"/>
  <c r="K49" i="1" l="1"/>
  <c r="S49" i="1" s="1"/>
  <c r="S48" i="1"/>
</calcChain>
</file>

<file path=xl/sharedStrings.xml><?xml version="1.0" encoding="utf-8"?>
<sst xmlns="http://schemas.openxmlformats.org/spreadsheetml/2006/main" count="864" uniqueCount="134">
  <si>
    <t>Flag_Row_Size</t>
  </si>
  <si>
    <t>Наименование тарифа</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</si>
  <si>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</si>
  <si>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</si>
  <si>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</si>
  <si>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</si>
  <si>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</si>
  <si>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</si>
  <si>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</si>
  <si>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</si>
  <si>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</si>
  <si>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</si>
  <si>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</si>
  <si>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</si>
  <si>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</si>
  <si>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</si>
  <si>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да</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</si>
  <si>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</si>
  <si>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</si>
  <si>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</si>
  <si>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</si>
  <si>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</si>
  <si>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</si>
  <si>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</si>
  <si>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</si>
  <si>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</si>
  <si>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</si>
  <si>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</si>
  <si>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</si>
  <si>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</si>
  <si>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Наименование органа регулирования, принявшего решение об утверждении тарифов</t>
  </si>
  <si>
    <t>Дата документа об утверждении тарифов</t>
  </si>
  <si>
    <t>Номер документа об утверждении тарифов</t>
  </si>
  <si>
    <t>Источник официального опубликования решения</t>
  </si>
  <si>
    <t>Дата подачи заявления об утверждении тарифов</t>
  </si>
  <si>
    <t>Номер подачи заявления об утверждении тарифов</t>
  </si>
  <si>
    <t>dp</t>
  </si>
  <si>
    <t>×</t>
  </si>
  <si>
    <t>Параметры формы</t>
  </si>
  <si>
    <t>№ п/п</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</si>
  <si>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</si>
  <si>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</si>
  <si>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</si>
  <si>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</si>
  <si>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</si>
  <si>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</si>
  <si>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</si>
  <si>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</si>
  <si>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Период действия</t>
  </si>
  <si>
    <t>Срок действия</t>
  </si>
  <si>
    <t>ID_TER</t>
  </si>
  <si>
    <t>ID_CS</t>
  </si>
  <si>
    <t>ID_IST_TE</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</si>
  <si>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</si>
  <si>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</si>
  <si>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</si>
  <si>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</si>
  <si>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</si>
  <si>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</si>
  <si>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</si>
  <si>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</si>
  <si>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</si>
  <si>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</si>
  <si>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</si>
  <si>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1</t>
  </si>
  <si>
    <t>2</t>
  </si>
  <si>
    <t>pt_ntar_2</t>
  </si>
  <si>
    <t>pt_ter_2</t>
  </si>
  <si>
    <t>pt_cs_2</t>
  </si>
  <si>
    <t>pt_ist_te_2</t>
  </si>
  <si>
    <t>без дифференциации</t>
  </si>
  <si>
    <t>горячая вода в системе централизованного теплоснабжения на отопление</t>
  </si>
  <si>
    <t>Добавить наименование тарифа</t>
  </si>
  <si>
    <t>Flag_Col_Size</t>
  </si>
  <si>
    <t>pIns_PT_VTAR_A</t>
  </si>
  <si>
    <t>pt_ntar_1</t>
  </si>
  <si>
    <t>x</t>
  </si>
  <si>
    <t>p1</t>
  </si>
  <si>
    <t>Добавить период</t>
  </si>
  <si>
    <t>p2</t>
  </si>
  <si>
    <t>Описание параметров формы</t>
  </si>
  <si>
    <t>Вид тарифа</t>
  </si>
  <si>
    <t>Период действия тарифов</t>
  </si>
  <si>
    <t>Информация</t>
  </si>
  <si>
    <t>Ссылка на документ</t>
  </si>
  <si>
    <t>с</t>
  </si>
  <si>
    <t>по</t>
  </si>
  <si>
    <t>p1_0</t>
  </si>
  <si>
    <t>pIns_PT_VTAR_B</t>
  </si>
  <si>
    <t>метод индексации установленных тарифов</t>
  </si>
  <si>
    <t>pIns_PT_VTAR_C</t>
  </si>
  <si>
    <t>pt_ntar_3</t>
  </si>
  <si>
    <t>pIns_PT_VTAR_D</t>
  </si>
  <si>
    <t>pt_ntar_4</t>
  </si>
  <si>
    <t>pIns_PT_VTAR_E1</t>
  </si>
  <si>
    <t>pt_ntar_5</t>
  </si>
  <si>
    <t>pIns_PT_VTAR_E2</t>
  </si>
  <si>
    <t>pt_ntar_6</t>
  </si>
  <si>
    <t>pIns_PT_VTAR_F</t>
  </si>
  <si>
    <t>pt_ntar_7</t>
  </si>
  <si>
    <t>pIns_PT_VTAR_G</t>
  </si>
  <si>
    <t>pt_ntar_8</t>
  </si>
  <si>
    <t>pIns_PT_VTAR_H</t>
  </si>
  <si>
    <t>pt_ntar_20</t>
  </si>
  <si>
    <t>pIns_PT_VTAR_A_COLDVSNA</t>
  </si>
  <si>
    <t>pt_ntar_9</t>
  </si>
  <si>
    <t>pIns_PT_VTAR_B_COLDVSNA</t>
  </si>
  <si>
    <t>pt_ntar_10</t>
  </si>
  <si>
    <t>pIns_PT_VTAR_C_COLDVSNA</t>
  </si>
  <si>
    <t>pt_ntar_11</t>
  </si>
  <si>
    <t>pIns_PT_VTAR_D_COLDVSNA</t>
  </si>
  <si>
    <t>pt_ntar_12</t>
  </si>
  <si>
    <t>pIns_PT_VTAR_E_COLDVSNA</t>
  </si>
  <si>
    <t>pt_ntar_13</t>
  </si>
  <si>
    <t>pIns_PT_VTAR_A_HOTVSNA</t>
  </si>
  <si>
    <t>pt_ntar_14</t>
  </si>
  <si>
    <t>pIns_PT_VTAR_B_HOTVSNA</t>
  </si>
  <si>
    <t>pt_ntar_15</t>
  </si>
  <si>
    <t>pIns_PT_VTAR_C_HOTVSNA</t>
  </si>
  <si>
    <t>pt_ntar_16</t>
  </si>
  <si>
    <t>pIns_PT_VTAR_A_VOTV</t>
  </si>
  <si>
    <t>pt_ntar_17</t>
  </si>
  <si>
    <t>pIns_PT_VTAR_B_VOTV</t>
  </si>
  <si>
    <t>pt_ntar_18</t>
  </si>
  <si>
    <t>pIns_PT_VTAR_C_VOTV</t>
  </si>
  <si>
    <t>pt_ntar_19</t>
  </si>
  <si>
    <t>https://eiashmao.admhmao.ru/lk/files/Files/qpZNXj/9b6673cd-92ab-4d1e-94c6-74d453db7425</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</si>
  <si>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</si>
  <si>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3</t>
  </si>
  <si>
    <t>Необходимая валовая выручка на соответствующий период, в том числе с разбивкой по годам</t>
  </si>
  <si>
    <t>p2_0</t>
  </si>
  <si>
    <t>4</t>
  </si>
  <si>
    <t>5</t>
  </si>
  <si>
    <t>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</si>
</sst>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dd\.mm\.yyyy"/>
  </numFmts>
  <fonts count="23">
    <font>
      <sz val="9"/>
      <color rgb="FF000000"/>
      <name val="Tahoma"/>
      <family val="2"/>
      <charset val="204"/>
    </font>
    <font>
      <sz val="9"/>
      <color theme="0"/>
      <name val="Tahoma"/>
      <family val="2"/>
      <charset val="204"/>
    </font>
    <font>
      <sz val="9"/>
      <name val="Tahoma"/>
      <family val="2"/>
      <charset val="204"/>
    </font>
    <font>
      <sz val="11"/>
      <name val="Webdings2"/>
    </font>
    <font>
      <sz val="1"/>
      <color theme="0"/>
      <name val="Tahoma"/>
      <family val="2"/>
      <charset val="204"/>
    </font>
    <font>
      <sz val="8"/>
      <name val="Tahoma"/>
      <family val="2"/>
      <charset val="204"/>
    </font>
    <font>
      <sz val="11"/>
      <name val="Wingdings 2"/>
      <family val="1"/>
      <charset val="2"/>
    </font>
    <font>
      <sz val="11"/>
      <color rgb="FFBCBCBC"/>
      <name val="Wingdings 2"/>
      <family val="1"/>
      <charset val="2"/>
    </font>
    <font>
      <b/>
      <sz val="9"/>
      <color rgb="FF000080"/>
      <name val="Tahoma"/>
      <family val="2"/>
      <charset val="204"/>
    </font>
    <font>
      <sz val="9"/>
      <color rgb="FF000080"/>
      <name val="Tahoma"/>
      <family val="2"/>
      <charset val="204"/>
    </font>
    <font>
      <sz val="1"/>
      <color theme="0"/>
      <name val="Webdings2"/>
    </font>
    <font>
      <b/>
      <sz val="1"/>
      <color theme="0"/>
      <name val="Tahoma"/>
      <family val="2"/>
      <charset val="204"/>
    </font>
    <font>
      <sz val="11"/>
      <color theme="0"/>
      <name val="Webdings2"/>
    </font>
    <font>
      <sz val="10"/>
      <name val="Tahoma"/>
      <family val="2"/>
      <charset val="204"/>
    </font>
    <font>
      <b/>
      <sz val="9"/>
      <name val="Tahoma"/>
      <family val="2"/>
      <charset val="204"/>
    </font>
    <font>
      <sz val="15"/>
      <color rgb="FF000000"/>
      <name val="Tahoma"/>
      <family val="2"/>
      <charset val="204"/>
    </font>
    <font>
      <sz val="1"/>
      <name val="Tahoma"/>
      <family val="2"/>
      <charset val="204"/>
    </font>
    <font>
      <sz val="1"/>
      <name val="Webdings2"/>
    </font>
    <font>
      <sz val="1"/>
      <color rgb="FFBCBCBC"/>
      <name val="Tahoma"/>
      <family val="2"/>
      <charset val="204"/>
    </font>
    <font>
      <sz val="15"/>
      <name val="Tahoma"/>
      <family val="2"/>
      <charset val="204"/>
    </font>
    <font>
      <b/>
      <u/>
      <sz val="9"/>
      <color rgb="FF000080"/>
      <name val="Tahoma"/>
      <family val="2"/>
      <charset val="204"/>
    </font>
    <font>
      <sz val="9"/>
      <color rgb="FFBCBCBC"/>
      <name val="Tahoma"/>
      <family val="2"/>
      <charset val="204"/>
    </font>
    <font>
      <u/>
      <sz val="9"/>
      <color rgb="FF333399"/>
      <name val="Tahoma"/>
      <family val="2"/>
      <charset val="204"/>
    </font>
  </fonts>
  <fills count="8">
    <fill>
      <patternFill patternType="none"/>
    </fill>
    <fill>
      <patternFill patternType="gray125"/>
    </fill>
    <fill>
      <patternFill patternType="solid">
        <fgColor rgb="FFFFFFFF"/>
      </patternFill>
    </fill>
    <fill>
      <patternFill patternType="solid">
        <fgColor rgb="FFD7EAD3"/>
      </patternFill>
    </fill>
    <fill>
      <patternFill patternType="solid">
        <fgColor rgb="FFB7E4FF"/>
      </patternFill>
    </fill>
    <fill>
      <patternFill patternType="solid">
        <fgColor rgb="FFFFFFC0"/>
      </patternFill>
    </fill>
    <fill>
      <patternFill patternType="solid">
        <fgColor rgb="FFE3FAFD"/>
      </patternFill>
    </fill>
    <fill>
      <patternFill patternType="lightDown">
        <fgColor rgb="FFC0C0C0"/>
      </patternFill>
    </fill>
  </fills>
  <borders count="11">
    <border>
      <left/>
      <right/>
      <top/>
      <bottom/>
      <diagonal/>
    </border>
    <border>
      <left style="thin">
        <color rgb="FFC0C0C0"/>
      </left>
      <right style="thin">
        <color rgb="FFC0C0C0"/>
      </right>
      <top style="thin">
        <color rgb="FFC0C0C0"/>
      </top>
      <bottom style="thin">
        <color rgb="FFC0C0C0"/>
      </bottom>
      <diagonal/>
    </border>
    <border>
      <left/>
      <right style="thin">
        <color rgb="FFC0C0C0"/>
      </right>
      <top/>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style="thin">
        <color rgb="FFC0C0C0"/>
      </right>
      <top style="thin">
        <color rgb="FFC0C0C0"/>
      </top>
      <bottom/>
      <diagonal/>
    </border>
    <border>
      <left style="thin">
        <color rgb="FFC0C0C0"/>
      </left>
      <right style="thin">
        <color rgb="FFC0C0C0"/>
      </right>
      <top/>
      <bottom/>
      <diagonal/>
    </border>
    <border>
      <left style="thin">
        <color rgb="FFC0C0C0"/>
      </left>
      <right style="thin">
        <color rgb="FFC0C0C0"/>
      </right>
      <top/>
      <bottom style="thin">
        <color rgb="FFC0C0C0"/>
      </bottom>
      <diagonal/>
    </border>
    <border>
      <left/>
      <right/>
      <top style="thin">
        <color rgb="FFC0C0C0"/>
      </top>
      <bottom/>
      <diagonal/>
    </border>
    <border>
      <left/>
      <right/>
      <top/>
      <bottom style="thin">
        <color rgb="FFC0C0C0"/>
      </bottom>
      <diagonal/>
    </border>
  </borders>
  <cellStyleXfs count="1">
    <xf numFmtId="49" fontId="0" fillId="0" borderId="0" applyFill="0" applyBorder="0">
      <alignment vertical="top"/>
    </xf>
  </cellStyleXfs>
  <cellXfs count="198">
    <xf numFmtId="49" fontId="0" fillId="0" borderId="0" xfId="0">
      <alignment vertical="top"/>
    </xf>
    <xf numFmtId="0" fontId="1" fillId="0" borderId="0" xfId="0" applyNumberFormat="1" applyFont="1" applyAlignment="1">
      <alignment vertical="center" wrapText="1"/>
    </xf>
    <xf numFmtId="0" fontId="1" fillId="0" borderId="0" xfId="0" applyNumberFormat="1" applyFont="1" applyAlignment="1">
      <alignment horizontal="center" vertical="center" wrapText="1"/>
    </xf>
    <xf numFmtId="49" fontId="1" fillId="0" borderId="0" xfId="0" applyNumberFormat="1" applyFont="1" applyAlignment="1">
      <alignment vertical="center" wrapText="1"/>
    </xf>
    <xf numFmtId="49"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wrapText="1"/>
    </xf>
    <xf numFmtId="0" fontId="4" fillId="0" borderId="0" xfId="0" applyNumberFormat="1" applyFont="1" applyAlignment="1">
      <alignment vertical="center" wrapText="1"/>
    </xf>
    <xf numFmtId="49" fontId="0" fillId="0" borderId="0" xfId="0" applyNumberFormat="1" applyFont="1">
      <alignment vertical="top"/>
    </xf>
    <xf numFmtId="0" fontId="1" fillId="0" borderId="0" xfId="0" applyNumberFormat="1" applyFont="1" applyAlignment="1">
      <alignment horizontal="left" vertical="center" indent="1"/>
    </xf>
    <xf numFmtId="0" fontId="1" fillId="0" borderId="1" xfId="0" applyNumberFormat="1" applyFont="1" applyBorder="1" applyAlignment="1">
      <alignment horizontal="center" vertical="center"/>
    </xf>
    <xf numFmtId="0" fontId="1" fillId="0" borderId="0" xfId="0" applyNumberFormat="1" applyFont="1" applyAlignment="1">
      <alignment horizontal="center" vertical="center"/>
    </xf>
    <xf numFmtId="0" fontId="1" fillId="0" borderId="0" xfId="0" applyNumberFormat="1" applyFont="1" applyAlignment="1">
      <alignment horizontal="left" vertical="center" wrapText="1"/>
    </xf>
    <xf numFmtId="49" fontId="2" fillId="0" borderId="0" xfId="0" applyNumberFormat="1" applyFont="1">
      <alignment vertical="top"/>
    </xf>
    <xf numFmtId="49" fontId="2" fillId="0" borderId="2" xfId="0" applyNumberFormat="1" applyFont="1" applyBorder="1">
      <alignment vertical="top"/>
    </xf>
    <xf numFmtId="0" fontId="2" fillId="2" borderId="1" xfId="0" applyNumberFormat="1" applyFont="1" applyFill="1" applyBorder="1" applyAlignment="1">
      <alignment horizontal="left" vertical="center" wrapText="1"/>
    </xf>
    <xf numFmtId="0" fontId="2" fillId="0" borderId="1" xfId="0" applyNumberFormat="1" applyFont="1" applyBorder="1" applyAlignment="1">
      <alignment vertical="center" wrapText="1"/>
    </xf>
    <xf numFmtId="0" fontId="2" fillId="0" borderId="1" xfId="0" applyNumberFormat="1" applyFont="1" applyBorder="1" applyAlignment="1">
      <alignment horizontal="left" vertical="center" wrapText="1" indent="6"/>
    </xf>
    <xf numFmtId="0" fontId="2" fillId="3" borderId="3" xfId="0" applyNumberFormat="1" applyFont="1" applyFill="1" applyBorder="1" applyAlignment="1">
      <alignment horizontal="left" vertical="center" wrapText="1"/>
    </xf>
    <xf numFmtId="0" fontId="2" fillId="3" borderId="4" xfId="0" applyNumberFormat="1" applyFont="1" applyFill="1" applyBorder="1" applyAlignment="1">
      <alignment horizontal="left" vertical="center" wrapText="1"/>
    </xf>
    <xf numFmtId="0" fontId="2" fillId="3" borderId="5" xfId="0" applyNumberFormat="1" applyFont="1" applyFill="1" applyBorder="1" applyAlignment="1">
      <alignment horizontal="left" vertical="center" wrapText="1"/>
    </xf>
    <xf numFmtId="0" fontId="5" fillId="0" borderId="1" xfId="0" applyNumberFormat="1" applyFont="1" applyBorder="1" applyAlignment="1">
      <alignment vertical="top" wrapText="1"/>
    </xf>
    <xf numFmtId="0" fontId="4" fillId="0" borderId="0" xfId="0" applyNumberFormat="1" applyFont="1" applyAlignment="1">
      <alignment vertical="center"/>
    </xf>
    <xf numFmtId="0" fontId="1" fillId="0" borderId="3" xfId="0" applyNumberFormat="1" applyFont="1" applyBorder="1" applyAlignment="1">
      <alignment horizontal="center" vertical="center"/>
    </xf>
    <xf numFmtId="0" fontId="2" fillId="0" borderId="0" xfId="0" applyNumberFormat="1" applyFont="1" applyAlignment="1">
      <alignment horizontal="center" vertical="center" wrapText="1"/>
    </xf>
    <xf numFmtId="0" fontId="6" fillId="2" borderId="0" xfId="0" applyNumberFormat="1" applyFont="1" applyFill="1" applyAlignment="1">
      <alignment horizontal="center" vertical="center" wrapText="1"/>
    </xf>
    <xf numFmtId="0" fontId="2" fillId="0" borderId="2" xfId="0" applyNumberFormat="1" applyFont="1" applyBorder="1" applyAlignment="1">
      <alignment vertical="center" wrapText="1"/>
    </xf>
    <xf numFmtId="0" fontId="2" fillId="2" borderId="1" xfId="0" applyNumberFormat="1" applyFont="1" applyFill="1" applyBorder="1" applyAlignment="1">
      <alignment horizontal="left" vertical="center" wrapText="1" indent="1"/>
    </xf>
    <xf numFmtId="0" fontId="7" fillId="0" borderId="0" xfId="0" applyNumberFormat="1" applyFont="1" applyAlignment="1">
      <alignment vertical="center" wrapText="1"/>
    </xf>
    <xf numFmtId="0" fontId="2" fillId="2" borderId="1" xfId="0" applyNumberFormat="1" applyFont="1" applyFill="1" applyBorder="1" applyAlignment="1">
      <alignment horizontal="left" vertical="center" wrapText="1" indent="2"/>
    </xf>
    <xf numFmtId="0" fontId="2" fillId="2" borderId="1" xfId="0" applyNumberFormat="1" applyFont="1" applyFill="1" applyBorder="1" applyAlignment="1">
      <alignment horizontal="left" vertical="center" wrapText="1" indent="3"/>
    </xf>
    <xf numFmtId="0" fontId="1" fillId="0" borderId="1" xfId="0" applyNumberFormat="1" applyFont="1" applyBorder="1" applyAlignment="1">
      <alignment horizontal="center" vertical="center" wrapText="1"/>
    </xf>
    <xf numFmtId="0" fontId="4" fillId="0" borderId="0" xfId="0" applyNumberFormat="1" applyFont="1" applyAlignment="1">
      <alignment horizontal="center" vertical="center" wrapText="1"/>
    </xf>
    <xf numFmtId="0" fontId="4" fillId="0" borderId="0" xfId="0" applyNumberFormat="1" applyFont="1" applyAlignment="1">
      <alignment horizontal="center" vertical="center" wrapText="1"/>
    </xf>
    <xf numFmtId="0" fontId="4" fillId="0" borderId="2" xfId="0" applyNumberFormat="1" applyFont="1" applyBorder="1" applyAlignment="1">
      <alignment horizontal="center" vertical="center" wrapText="1"/>
    </xf>
    <xf numFmtId="0" fontId="2" fillId="2" borderId="1" xfId="0" applyNumberFormat="1" applyFont="1" applyFill="1" applyBorder="1" applyAlignment="1">
      <alignment horizontal="left" vertical="center" wrapText="1" indent="4"/>
    </xf>
    <xf numFmtId="0" fontId="2" fillId="4" borderId="3" xfId="0" applyNumberFormat="1" applyFont="1" applyFill="1" applyBorder="1" applyAlignment="1">
      <alignment horizontal="left" vertical="center" wrapText="1"/>
    </xf>
    <xf numFmtId="0" fontId="2" fillId="4" borderId="4" xfId="0" applyNumberFormat="1" applyFont="1" applyFill="1" applyBorder="1" applyAlignment="1">
      <alignment horizontal="left" vertical="center" wrapText="1"/>
    </xf>
    <xf numFmtId="0" fontId="2" fillId="4" borderId="5" xfId="0" applyNumberFormat="1" applyFont="1" applyFill="1" applyBorder="1" applyAlignment="1">
      <alignment horizontal="left" vertical="center" wrapText="1"/>
    </xf>
    <xf numFmtId="0" fontId="1" fillId="0" borderId="3" xfId="0" applyNumberFormat="1" applyFont="1" applyBorder="1" applyAlignment="1">
      <alignment horizontal="center" vertical="center" wrapText="1"/>
    </xf>
    <xf numFmtId="0" fontId="4" fillId="0" borderId="2" xfId="0" applyNumberFormat="1" applyFont="1" applyBorder="1" applyAlignment="1">
      <alignment vertical="center" wrapText="1"/>
    </xf>
    <xf numFmtId="0" fontId="2" fillId="2" borderId="1" xfId="0" applyNumberFormat="1" applyFont="1" applyFill="1" applyBorder="1" applyAlignment="1">
      <alignment horizontal="left" vertical="center" wrapText="1" indent="5"/>
    </xf>
    <xf numFmtId="0" fontId="2" fillId="4" borderId="1" xfId="0" applyNumberFormat="1" applyFont="1" applyFill="1" applyBorder="1" applyAlignment="1">
      <alignment horizontal="left" vertical="center" wrapText="1" indent="6"/>
    </xf>
    <xf numFmtId="4" fontId="2" fillId="5" borderId="1" xfId="0" applyNumberFormat="1" applyFont="1" applyFill="1" applyBorder="1" applyAlignment="1" applyProtection="1">
      <alignment horizontal="right" vertical="center" wrapText="1"/>
      <protection locked="0"/>
    </xf>
    <xf numFmtId="4" fontId="2" fillId="0" borderId="1" xfId="0" applyNumberFormat="1" applyFont="1" applyBorder="1" applyAlignment="1">
      <alignment horizontal="right" vertical="center" wrapText="1"/>
    </xf>
    <xf numFmtId="164" fontId="2" fillId="5" borderId="1" xfId="0" applyNumberFormat="1" applyFont="1" applyFill="1" applyBorder="1" applyAlignment="1" applyProtection="1">
      <alignment horizontal="right" vertical="center" wrapText="1"/>
      <protection locked="0"/>
    </xf>
    <xf numFmtId="165" fontId="0" fillId="6" borderId="1" xfId="0" applyNumberFormat="1" applyFont="1" applyFill="1" applyBorder="1" applyAlignment="1" applyProtection="1">
      <alignment horizontal="center" vertical="center" wrapText="1"/>
      <protection locked="0"/>
    </xf>
    <xf numFmtId="49" fontId="2" fillId="4" borderId="1" xfId="0" applyNumberFormat="1" applyFont="1" applyFill="1" applyBorder="1" applyAlignment="1">
      <alignment horizontal="center" vertical="center" wrapText="1"/>
    </xf>
    <xf numFmtId="0" fontId="5" fillId="0" borderId="6" xfId="0" applyNumberFormat="1" applyFont="1" applyBorder="1" applyAlignment="1">
      <alignment horizontal="left" vertical="top" wrapText="1"/>
    </xf>
    <xf numFmtId="49" fontId="2" fillId="0" borderId="1" xfId="0" applyNumberFormat="1" applyFont="1" applyBorder="1" applyAlignment="1">
      <alignment horizontal="left" vertical="center" wrapText="1"/>
    </xf>
    <xf numFmtId="4" fontId="4" fillId="0" borderId="1" xfId="0" applyNumberFormat="1" applyFont="1" applyBorder="1" applyAlignment="1">
      <alignment horizontal="center" vertical="center" wrapText="1"/>
    </xf>
    <xf numFmtId="49" fontId="0" fillId="6" borderId="1" xfId="0" applyNumberFormat="1" applyFont="1" applyFill="1" applyBorder="1" applyAlignment="1" applyProtection="1">
      <alignment horizontal="center" vertical="center" wrapText="1"/>
      <protection locked="0"/>
    </xf>
    <xf numFmtId="0" fontId="5" fillId="0" borderId="7" xfId="0" applyNumberFormat="1" applyFont="1" applyBorder="1" applyAlignment="1">
      <alignment horizontal="left" vertical="top" wrapText="1"/>
    </xf>
    <xf numFmtId="49" fontId="8" fillId="7" borderId="3" xfId="0" applyNumberFormat="1" applyFont="1" applyFill="1" applyBorder="1" applyAlignment="1">
      <alignment horizontal="left" vertical="center"/>
    </xf>
    <xf numFmtId="49" fontId="9" fillId="7" borderId="4" xfId="0" applyNumberFormat="1" applyFont="1" applyFill="1" applyBorder="1" applyAlignment="1">
      <alignment horizontal="left" vertical="center" indent="6"/>
    </xf>
    <xf numFmtId="49" fontId="2" fillId="7" borderId="4" xfId="0" applyNumberFormat="1" applyFont="1" applyFill="1" applyBorder="1" applyAlignment="1">
      <alignment horizontal="center" vertical="center" wrapText="1"/>
    </xf>
    <xf numFmtId="49" fontId="2" fillId="7" borderId="5" xfId="0" applyNumberFormat="1" applyFont="1" applyFill="1" applyBorder="1" applyAlignment="1">
      <alignment horizontal="center" vertical="center" wrapText="1"/>
    </xf>
    <xf numFmtId="0" fontId="5" fillId="0" borderId="8" xfId="0" applyNumberFormat="1" applyFont="1" applyBorder="1" applyAlignment="1">
      <alignment horizontal="left" vertical="top" wrapText="1"/>
    </xf>
    <xf numFmtId="49" fontId="9" fillId="7" borderId="4" xfId="0" applyNumberFormat="1" applyFont="1" applyFill="1" applyBorder="1" applyAlignment="1">
      <alignment horizontal="left" vertical="center" indent="5"/>
    </xf>
    <xf numFmtId="49" fontId="0" fillId="7" borderId="4" xfId="0" applyNumberFormat="1" applyFont="1" applyFill="1" applyBorder="1" applyAlignment="1">
      <alignment horizontal="center" vertical="center" wrapText="1"/>
    </xf>
    <xf numFmtId="49" fontId="0" fillId="7" borderId="5" xfId="0" applyNumberFormat="1" applyFont="1" applyFill="1" applyBorder="1" applyAlignment="1">
      <alignment horizontal="center" vertical="center" wrapText="1"/>
    </xf>
    <xf numFmtId="49" fontId="3" fillId="0" borderId="0" xfId="0" applyNumberFormat="1" applyFont="1">
      <alignment vertical="top"/>
    </xf>
    <xf numFmtId="49" fontId="9" fillId="7" borderId="4" xfId="0" applyNumberFormat="1" applyFont="1" applyFill="1" applyBorder="1" applyAlignment="1">
      <alignment horizontal="left" vertical="center" indent="4"/>
    </xf>
    <xf numFmtId="0" fontId="4" fillId="0" borderId="0" xfId="0" applyNumberFormat="1" applyFont="1" applyAlignment="1">
      <alignment horizontal="left" vertical="center" indent="1"/>
    </xf>
    <xf numFmtId="0" fontId="4" fillId="0" borderId="0" xfId="0" applyNumberFormat="1" applyFont="1" applyAlignment="1">
      <alignment horizontal="center" vertical="center"/>
    </xf>
    <xf numFmtId="0" fontId="4" fillId="0" borderId="0" xfId="0" applyNumberFormat="1" applyFont="1" applyAlignment="1">
      <alignment horizontal="left" vertical="center" wrapText="1"/>
    </xf>
    <xf numFmtId="49" fontId="4" fillId="0" borderId="0" xfId="0" applyNumberFormat="1" applyFont="1">
      <alignment vertical="top"/>
    </xf>
    <xf numFmtId="49" fontId="10" fillId="0" borderId="0" xfId="0" applyNumberFormat="1" applyFont="1">
      <alignment vertical="top"/>
    </xf>
    <xf numFmtId="49" fontId="11" fillId="0" borderId="9" xfId="0" applyNumberFormat="1" applyFont="1" applyBorder="1" applyAlignment="1">
      <alignment horizontal="left" vertical="center"/>
    </xf>
    <xf numFmtId="49" fontId="4" fillId="0" borderId="9" xfId="0" applyNumberFormat="1" applyFont="1" applyBorder="1" applyAlignment="1">
      <alignment horizontal="left" vertical="center" indent="3"/>
    </xf>
    <xf numFmtId="49" fontId="4" fillId="0" borderId="9" xfId="0" applyNumberFormat="1" applyFont="1" applyBorder="1" applyAlignment="1">
      <alignment horizontal="center" vertical="center" wrapText="1"/>
    </xf>
    <xf numFmtId="49" fontId="4" fillId="0" borderId="0" xfId="0" applyNumberFormat="1" applyFont="1" applyAlignment="1">
      <alignment horizontal="left" vertical="center"/>
    </xf>
    <xf numFmtId="49" fontId="11" fillId="0" borderId="0" xfId="0" applyNumberFormat="1" applyFont="1" applyAlignment="1">
      <alignment horizontal="left" vertical="center"/>
    </xf>
    <xf numFmtId="49" fontId="4" fillId="0" borderId="0" xfId="0" applyNumberFormat="1" applyFont="1" applyAlignment="1">
      <alignment horizontal="left" vertical="center" indent="2"/>
    </xf>
    <xf numFmtId="49" fontId="4" fillId="0" borderId="0" xfId="0" applyNumberFormat="1" applyFont="1" applyAlignment="1">
      <alignment horizontal="center" vertical="center" wrapText="1"/>
    </xf>
    <xf numFmtId="49" fontId="4" fillId="0" borderId="0" xfId="0" applyNumberFormat="1" applyFont="1" applyAlignment="1">
      <alignment horizontal="left" vertical="center" indent="1"/>
    </xf>
    <xf numFmtId="4" fontId="1" fillId="0" borderId="1" xfId="0" applyNumberFormat="1" applyFont="1" applyBorder="1" applyAlignment="1">
      <alignment horizontal="right" vertical="center" wrapText="1"/>
    </xf>
    <xf numFmtId="164" fontId="1" fillId="0" borderId="1" xfId="0" applyNumberFormat="1" applyFont="1" applyBorder="1" applyAlignment="1">
      <alignment horizontal="right" vertical="center" wrapText="1"/>
    </xf>
    <xf numFmtId="165"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vertical="center" wrapText="1"/>
    </xf>
    <xf numFmtId="0" fontId="12" fillId="0" borderId="0" xfId="0" applyNumberFormat="1" applyFont="1" applyAlignment="1">
      <alignment vertical="center" wrapText="1"/>
    </xf>
    <xf numFmtId="0" fontId="1" fillId="0" borderId="0" xfId="0" applyNumberFormat="1" applyFont="1" applyAlignment="1">
      <alignment vertical="center"/>
    </xf>
    <xf numFmtId="0" fontId="3" fillId="2" borderId="0" xfId="0" applyNumberFormat="1" applyFont="1" applyFill="1" applyAlignment="1">
      <alignment vertical="center" wrapText="1"/>
    </xf>
    <xf numFmtId="0" fontId="2" fillId="2" borderId="0" xfId="0" applyNumberFormat="1" applyFont="1" applyFill="1" applyAlignment="1">
      <alignment horizontal="left" vertical="center" wrapText="1"/>
    </xf>
    <xf numFmtId="0" fontId="2" fillId="2" borderId="0" xfId="0" applyNumberFormat="1" applyFont="1" applyFill="1" applyAlignment="1">
      <alignment vertical="center" wrapText="1"/>
    </xf>
    <xf numFmtId="0" fontId="2" fillId="0" borderId="9" xfId="0" applyNumberFormat="1" applyFont="1" applyBorder="1" applyAlignment="1">
      <alignment horizontal="left" vertical="top" wrapText="1" indent="1"/>
    </xf>
    <xf numFmtId="0" fontId="13" fillId="0" borderId="0" xfId="0" applyNumberFormat="1" applyFont="1" applyAlignment="1">
      <alignment vertical="center" wrapText="1"/>
    </xf>
    <xf numFmtId="0" fontId="2" fillId="0" borderId="9" xfId="0" applyNumberFormat="1" applyFont="1" applyBorder="1" applyAlignment="1">
      <alignment horizontal="left" vertical="top" wrapText="1" indent="1"/>
    </xf>
    <xf numFmtId="0" fontId="2" fillId="0" borderId="10" xfId="0" applyNumberFormat="1" applyFont="1" applyBorder="1" applyAlignment="1">
      <alignment horizontal="left" vertical="center" wrapText="1" indent="1"/>
    </xf>
    <xf numFmtId="0" fontId="2" fillId="0" borderId="10" xfId="0" applyNumberFormat="1" applyFont="1" applyBorder="1" applyAlignment="1">
      <alignment horizontal="left" vertical="center" wrapText="1" indent="1"/>
    </xf>
    <xf numFmtId="0" fontId="14" fillId="2" borderId="0" xfId="0" applyNumberFormat="1" applyFont="1" applyFill="1" applyAlignment="1">
      <alignment horizontal="center" vertical="center" wrapText="1"/>
    </xf>
    <xf numFmtId="0" fontId="0" fillId="0" borderId="0" xfId="0" applyNumberFormat="1" applyFont="1" applyAlignment="1">
      <alignment vertical="center"/>
    </xf>
    <xf numFmtId="0" fontId="0" fillId="2" borderId="1" xfId="0" applyNumberFormat="1" applyFont="1" applyFill="1" applyBorder="1" applyAlignment="1">
      <alignment horizontal="right" vertical="center" wrapText="1" indent="1"/>
    </xf>
    <xf numFmtId="0" fontId="0" fillId="0" borderId="4" xfId="0" applyNumberFormat="1" applyFont="1" applyBorder="1" applyAlignment="1">
      <alignment vertical="center"/>
    </xf>
    <xf numFmtId="0" fontId="2" fillId="3" borderId="1" xfId="0" applyNumberFormat="1" applyFont="1" applyFill="1" applyBorder="1" applyAlignment="1">
      <alignment horizontal="left" vertical="center" wrapText="1" indent="1"/>
    </xf>
    <xf numFmtId="0" fontId="15" fillId="0" borderId="0" xfId="0" applyNumberFormat="1" applyFont="1" applyAlignment="1">
      <alignment vertical="center"/>
    </xf>
    <xf numFmtId="165" fontId="2" fillId="3" borderId="1" xfId="0" applyNumberFormat="1" applyFont="1" applyFill="1" applyBorder="1" applyAlignment="1">
      <alignment horizontal="left" vertical="center" wrapText="1" indent="1"/>
    </xf>
    <xf numFmtId="0" fontId="2" fillId="0" borderId="0" xfId="0" applyNumberFormat="1" applyFont="1" applyAlignment="1">
      <alignment horizontal="right" vertical="center" wrapText="1"/>
    </xf>
    <xf numFmtId="0" fontId="2" fillId="2" borderId="10" xfId="0" applyNumberFormat="1" applyFont="1" applyFill="1" applyBorder="1" applyAlignment="1">
      <alignment vertical="center" wrapText="1"/>
    </xf>
    <xf numFmtId="0" fontId="7" fillId="0" borderId="10" xfId="0" applyNumberFormat="1" applyFont="1" applyBorder="1" applyAlignment="1">
      <alignment horizontal="center" vertical="center" wrapText="1"/>
    </xf>
    <xf numFmtId="0" fontId="2" fillId="0" borderId="1" xfId="0" applyNumberFormat="1" applyFont="1" applyBorder="1" applyAlignment="1">
      <alignment horizontal="center" vertical="center" wrapText="1"/>
    </xf>
    <xf numFmtId="0" fontId="2" fillId="2" borderId="1" xfId="0" applyNumberFormat="1" applyFont="1" applyFill="1" applyBorder="1" applyAlignment="1">
      <alignment horizontal="left" vertical="center" wrapText="1"/>
    </xf>
    <xf numFmtId="0" fontId="2" fillId="2" borderId="1" xfId="0" applyNumberFormat="1" applyFont="1" applyFill="1" applyBorder="1" applyAlignment="1">
      <alignment horizontal="center" vertical="center" wrapText="1"/>
    </xf>
    <xf numFmtId="0" fontId="2" fillId="0" borderId="6" xfId="0" applyNumberFormat="1" applyFont="1" applyBorder="1" applyAlignment="1">
      <alignment vertical="center" wrapText="1"/>
    </xf>
    <xf numFmtId="0" fontId="0" fillId="2" borderId="3" xfId="0" applyNumberFormat="1" applyFont="1" applyFill="1" applyBorder="1" applyAlignment="1">
      <alignment horizontal="center" vertical="center" wrapText="1"/>
    </xf>
    <xf numFmtId="0" fontId="0" fillId="2" borderId="4" xfId="0" applyNumberFormat="1" applyFont="1" applyFill="1" applyBorder="1" applyAlignment="1">
      <alignment horizontal="center" vertical="center" wrapText="1"/>
    </xf>
    <xf numFmtId="0" fontId="0" fillId="2" borderId="5"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49" fontId="9" fillId="7" borderId="6" xfId="0" applyNumberFormat="1" applyFont="1" applyFill="1" applyBorder="1" applyAlignment="1">
      <alignment horizontal="center" vertical="center" textRotation="90" wrapText="1"/>
    </xf>
    <xf numFmtId="0" fontId="2" fillId="0" borderId="7" xfId="0" applyNumberFormat="1" applyFont="1" applyBorder="1" applyAlignment="1">
      <alignment vertical="center" wrapText="1"/>
    </xf>
    <xf numFmtId="0" fontId="2" fillId="0" borderId="6"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2" borderId="7" xfId="0" applyNumberFormat="1" applyFont="1" applyFill="1" applyBorder="1" applyAlignment="1">
      <alignment horizontal="center" vertical="center" wrapText="1"/>
    </xf>
    <xf numFmtId="49" fontId="9" fillId="7" borderId="7" xfId="0" applyNumberFormat="1" applyFont="1" applyFill="1" applyBorder="1" applyAlignment="1">
      <alignment horizontal="center" vertical="center" textRotation="90" wrapText="1"/>
    </xf>
    <xf numFmtId="0" fontId="2" fillId="0" borderId="8" xfId="0" applyNumberFormat="1" applyFont="1" applyBorder="1" applyAlignment="1">
      <alignment vertical="center" wrapText="1"/>
    </xf>
    <xf numFmtId="0" fontId="2" fillId="0" borderId="8"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5" xfId="0" applyNumberFormat="1" applyFont="1" applyBorder="1" applyAlignment="1">
      <alignment horizontal="center" vertical="center" wrapText="1"/>
    </xf>
    <xf numFmtId="0" fontId="2" fillId="2" borderId="8" xfId="0" applyNumberFormat="1" applyFont="1" applyFill="1" applyBorder="1" applyAlignment="1">
      <alignment horizontal="center" vertical="center" wrapText="1"/>
    </xf>
    <xf numFmtId="49" fontId="9" fillId="7" borderId="8" xfId="0" applyNumberFormat="1" applyFont="1" applyFill="1" applyBorder="1" applyAlignment="1">
      <alignment horizontal="center" vertical="center" textRotation="90" wrapText="1"/>
    </xf>
    <xf numFmtId="49" fontId="16" fillId="0" borderId="0" xfId="0" applyNumberFormat="1" applyFont="1" applyAlignment="1">
      <alignment vertical="center" wrapText="1"/>
    </xf>
    <xf numFmtId="0" fontId="17" fillId="2" borderId="0" xfId="0" applyNumberFormat="1" applyFont="1" applyFill="1" applyAlignment="1">
      <alignment vertical="center" wrapText="1"/>
    </xf>
    <xf numFmtId="0" fontId="10" fillId="2" borderId="0" xfId="0" applyNumberFormat="1" applyFont="1" applyFill="1" applyAlignment="1">
      <alignment vertical="center" wrapText="1"/>
    </xf>
    <xf numFmtId="49" fontId="18" fillId="2" borderId="9" xfId="0" applyNumberFormat="1" applyFont="1" applyFill="1" applyBorder="1" applyAlignment="1">
      <alignment horizontal="left" vertical="center" wrapText="1"/>
    </xf>
    <xf numFmtId="49" fontId="18" fillId="2" borderId="9"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0" fontId="18" fillId="2" borderId="9" xfId="0" applyNumberFormat="1" applyFont="1" applyFill="1" applyBorder="1" applyAlignment="1">
      <alignment horizontal="center" vertical="center" wrapText="1"/>
    </xf>
    <xf numFmtId="0" fontId="18" fillId="2" borderId="9" xfId="0" applyNumberFormat="1" applyFont="1" applyFill="1" applyBorder="1" applyAlignment="1">
      <alignment horizontal="center" vertical="center" wrapText="1"/>
    </xf>
    <xf numFmtId="0" fontId="16" fillId="0" borderId="0" xfId="0" applyNumberFormat="1" applyFont="1" applyAlignment="1">
      <alignment vertical="center" wrapText="1"/>
    </xf>
    <xf numFmtId="165" fontId="0" fillId="6" borderId="6" xfId="0" applyNumberFormat="1" applyFont="1" applyFill="1" applyBorder="1" applyAlignment="1" applyProtection="1">
      <alignment horizontal="center" vertical="center" wrapText="1"/>
      <protection locked="0"/>
    </xf>
    <xf numFmtId="4" fontId="2" fillId="0" borderId="6" xfId="0" applyNumberFormat="1" applyFont="1" applyBorder="1" applyAlignment="1">
      <alignment horizontal="right" vertical="center" wrapText="1"/>
    </xf>
    <xf numFmtId="49" fontId="0" fillId="6" borderId="8" xfId="0" applyNumberFormat="1" applyFont="1" applyFill="1" applyBorder="1" applyAlignment="1" applyProtection="1">
      <alignment horizontal="center" vertical="center" wrapText="1"/>
      <protection locked="0"/>
    </xf>
    <xf numFmtId="4" fontId="2" fillId="0" borderId="8" xfId="0" applyNumberFormat="1" applyFont="1" applyBorder="1" applyAlignment="1">
      <alignment horizontal="right" vertical="center" wrapText="1"/>
    </xf>
    <xf numFmtId="0" fontId="2" fillId="0" borderId="0" xfId="0" applyNumberFormat="1" applyFont="1" applyAlignment="1">
      <alignment horizontal="right" vertical="top" wrapText="1"/>
    </xf>
    <xf numFmtId="0" fontId="2" fillId="0" borderId="0" xfId="0" applyNumberFormat="1" applyFont="1" applyAlignment="1">
      <alignment horizontal="left" vertical="top" wrapText="1"/>
    </xf>
    <xf numFmtId="49" fontId="2" fillId="0" borderId="0" xfId="0" applyNumberFormat="1" applyFont="1" applyAlignment="1">
      <alignment vertical="top" wrapText="1"/>
    </xf>
    <xf numFmtId="0" fontId="2" fillId="0" borderId="0" xfId="0" applyNumberFormat="1" applyFont="1" applyAlignment="1">
      <alignment vertical="top" wrapText="1"/>
    </xf>
    <xf numFmtId="0" fontId="2" fillId="0" borderId="0" xfId="0" applyNumberFormat="1" applyFont="1" applyAlignment="1">
      <alignment horizontal="left" vertical="center" wrapText="1" indent="1"/>
    </xf>
    <xf numFmtId="0" fontId="2" fillId="0" borderId="0" xfId="0" applyNumberFormat="1" applyFont="1" applyAlignment="1">
      <alignment horizontal="left" vertical="center" wrapText="1" indent="2"/>
    </xf>
    <xf numFmtId="0" fontId="0" fillId="3" borderId="1"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165" fontId="0" fillId="6" borderId="5" xfId="0" applyNumberFormat="1" applyFont="1" applyFill="1" applyBorder="1" applyAlignment="1" applyProtection="1">
      <alignment horizontal="left" vertical="center" wrapText="1"/>
      <protection locked="0"/>
    </xf>
    <xf numFmtId="165" fontId="0" fillId="6" borderId="3" xfId="0" applyNumberFormat="1" applyFont="1" applyFill="1" applyBorder="1" applyAlignment="1" applyProtection="1">
      <alignment horizontal="left" vertical="center" wrapText="1"/>
      <protection locked="0"/>
    </xf>
    <xf numFmtId="0" fontId="2" fillId="4" borderId="1" xfId="0" applyNumberFormat="1" applyFont="1" applyFill="1" applyBorder="1" applyAlignment="1">
      <alignment horizontal="left" vertical="center" wrapText="1"/>
    </xf>
    <xf numFmtId="0" fontId="0" fillId="0" borderId="7" xfId="0" applyNumberFormat="1" applyFont="1" applyBorder="1" applyAlignment="1">
      <alignment horizontal="center" vertical="center" wrapText="1"/>
    </xf>
    <xf numFmtId="0" fontId="19" fillId="0" borderId="0" xfId="0" applyNumberFormat="1" applyFont="1" applyAlignment="1">
      <alignment vertical="center" wrapText="1"/>
    </xf>
    <xf numFmtId="49" fontId="9" fillId="7" borderId="10" xfId="0" applyNumberFormat="1" applyFont="1" applyFill="1" applyBorder="1" applyAlignment="1">
      <alignment horizontal="left" vertical="center"/>
    </xf>
    <xf numFmtId="49" fontId="9" fillId="7" borderId="4" xfId="0" applyNumberFormat="1" applyFont="1" applyFill="1" applyBorder="1" applyAlignment="1">
      <alignment horizontal="left" vertical="center"/>
    </xf>
    <xf numFmtId="49" fontId="9" fillId="7" borderId="4" xfId="0" applyNumberFormat="1" applyFont="1" applyFill="1" applyBorder="1" applyAlignment="1">
      <alignment horizontal="left" vertical="center" indent="2"/>
    </xf>
    <xf numFmtId="49" fontId="20" fillId="7" borderId="5" xfId="0" applyNumberFormat="1" applyFont="1" applyFill="1" applyBorder="1" applyAlignment="1">
      <alignment horizontal="center" vertical="top"/>
    </xf>
    <xf numFmtId="4" fontId="0" fillId="6" borderId="1" xfId="0" applyNumberFormat="1" applyFont="1" applyFill="1" applyBorder="1" applyAlignment="1" applyProtection="1">
      <alignment horizontal="right" vertical="center" wrapText="1"/>
      <protection locked="0"/>
    </xf>
    <xf numFmtId="0" fontId="2" fillId="2" borderId="0" xfId="0" applyNumberFormat="1" applyFont="1" applyFill="1" applyAlignment="1">
      <alignment horizontal="right" vertical="center" wrapText="1"/>
    </xf>
    <xf numFmtId="0" fontId="2" fillId="0" borderId="4" xfId="0" applyNumberFormat="1" applyFont="1" applyBorder="1" applyAlignment="1">
      <alignment horizontal="left" vertical="top" wrapText="1" indent="1"/>
    </xf>
    <xf numFmtId="0" fontId="2" fillId="2" borderId="0" xfId="0" applyNumberFormat="1" applyFont="1" applyFill="1" applyAlignment="1">
      <alignment horizontal="center" vertical="center" wrapText="1"/>
    </xf>
    <xf numFmtId="0" fontId="2" fillId="2" borderId="0" xfId="0" applyNumberFormat="1" applyFont="1" applyFill="1" applyAlignment="1">
      <alignment horizontal="right" vertical="center"/>
    </xf>
    <xf numFmtId="0" fontId="0" fillId="2" borderId="3" xfId="0" applyNumberFormat="1" applyFont="1" applyFill="1" applyBorder="1" applyAlignment="1">
      <alignment horizontal="right" vertical="center" wrapText="1" indent="1"/>
    </xf>
    <xf numFmtId="0" fontId="8" fillId="2" borderId="0" xfId="0" applyNumberFormat="1" applyFont="1" applyFill="1" applyAlignment="1">
      <alignment horizontal="right" vertical="center"/>
    </xf>
    <xf numFmtId="0" fontId="2" fillId="2" borderId="1" xfId="0" applyNumberFormat="1" applyFont="1" applyFill="1" applyBorder="1" applyAlignment="1">
      <alignment horizontal="center" vertical="center"/>
    </xf>
    <xf numFmtId="0" fontId="0" fillId="0" borderId="6" xfId="0" applyNumberFormat="1" applyFont="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0" fillId="0" borderId="8" xfId="0" applyNumberFormat="1" applyFont="1" applyBorder="1" applyAlignment="1">
      <alignment horizontal="center" vertical="center" wrapText="1"/>
    </xf>
    <xf numFmtId="49" fontId="21" fillId="2" borderId="0" xfId="0" applyNumberFormat="1" applyFont="1" applyFill="1" applyAlignment="1">
      <alignment horizontal="center" vertical="center" wrapText="1"/>
    </xf>
    <xf numFmtId="49" fontId="21" fillId="2" borderId="9" xfId="0" applyNumberFormat="1" applyFont="1" applyFill="1" applyBorder="1" applyAlignment="1">
      <alignment horizontal="center" vertical="center" wrapText="1"/>
    </xf>
    <xf numFmtId="49" fontId="0" fillId="2" borderId="6" xfId="0" applyNumberFormat="1" applyFont="1" applyFill="1" applyBorder="1" applyAlignment="1">
      <alignment horizontal="center" vertical="center" wrapText="1"/>
    </xf>
    <xf numFmtId="0" fontId="0" fillId="0" borderId="6" xfId="0" applyNumberFormat="1" applyFont="1" applyBorder="1" applyAlignment="1">
      <alignment horizontal="left" vertical="center" wrapText="1"/>
    </xf>
    <xf numFmtId="0" fontId="0" fillId="0" borderId="1" xfId="0" applyNumberFormat="1" applyFont="1" applyBorder="1" applyAlignment="1">
      <alignment horizontal="left" vertical="center" wrapText="1"/>
    </xf>
    <xf numFmtId="0" fontId="2" fillId="0" borderId="1" xfId="0" applyNumberFormat="1" applyFont="1" applyBorder="1" applyAlignment="1">
      <alignment horizontal="left" vertical="center" wrapText="1"/>
    </xf>
    <xf numFmtId="0" fontId="3" fillId="2" borderId="0" xfId="0" applyNumberFormat="1" applyFont="1" applyFill="1" applyAlignment="1">
      <alignment horizontal="center" vertical="top" wrapText="1"/>
    </xf>
    <xf numFmtId="49" fontId="0" fillId="2" borderId="1" xfId="0" applyNumberFormat="1" applyFont="1" applyFill="1" applyBorder="1" applyAlignment="1">
      <alignment horizontal="center" vertical="center" wrapText="1"/>
    </xf>
    <xf numFmtId="0" fontId="0" fillId="3" borderId="3"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xf>
    <xf numFmtId="0" fontId="2" fillId="0" borderId="7" xfId="0" applyNumberFormat="1" applyFont="1" applyBorder="1" applyAlignment="1">
      <alignment horizontal="left" vertical="top" wrapText="1"/>
    </xf>
    <xf numFmtId="0" fontId="0" fillId="3" borderId="1" xfId="0" applyNumberFormat="1" applyFont="1" applyFill="1" applyBorder="1" applyAlignment="1">
      <alignment horizontal="left" vertical="center" wrapText="1" indent="1"/>
    </xf>
    <xf numFmtId="49" fontId="9" fillId="7" borderId="10" xfId="0" applyNumberFormat="1" applyFont="1" applyFill="1" applyBorder="1" applyAlignment="1">
      <alignment horizontal="left" vertical="center" indent="2"/>
    </xf>
    <xf numFmtId="0" fontId="3" fillId="2" borderId="2" xfId="0" applyNumberFormat="1" applyFont="1" applyFill="1" applyBorder="1" applyAlignment="1">
      <alignment horizontal="center" vertical="top" wrapText="1"/>
    </xf>
    <xf numFmtId="49" fontId="0" fillId="2" borderId="8" xfId="0" applyNumberFormat="1" applyFont="1" applyFill="1" applyBorder="1" applyAlignment="1">
      <alignment horizontal="center" vertical="center" wrapText="1"/>
    </xf>
    <xf numFmtId="0" fontId="0" fillId="3" borderId="8" xfId="0" applyNumberFormat="1" applyFont="1" applyFill="1" applyBorder="1" applyAlignment="1">
      <alignment horizontal="left" vertical="center" wrapText="1" indent="1"/>
    </xf>
    <xf numFmtId="0" fontId="3" fillId="0" borderId="0" xfId="0" applyNumberFormat="1" applyFont="1" applyAlignment="1">
      <alignment vertical="center" wrapText="1"/>
    </xf>
    <xf numFmtId="0" fontId="2" fillId="0" borderId="7" xfId="0" applyNumberFormat="1" applyFont="1" applyBorder="1" applyAlignment="1">
      <alignment vertical="center" wrapText="1"/>
    </xf>
    <xf numFmtId="0" fontId="0" fillId="0" borderId="7" xfId="0" applyNumberFormat="1" applyFont="1" applyBorder="1" applyAlignment="1">
      <alignment horizontal="center" vertical="center" wrapText="1"/>
    </xf>
    <xf numFmtId="49" fontId="0" fillId="2" borderId="1" xfId="0" applyNumberFormat="1" applyFont="1" applyFill="1" applyBorder="1" applyAlignment="1">
      <alignment horizontal="center" vertical="center" wrapText="1"/>
    </xf>
    <xf numFmtId="0" fontId="2" fillId="0" borderId="1" xfId="0" applyNumberFormat="1" applyFont="1" applyBorder="1" applyAlignment="1">
      <alignment vertical="top" wrapText="1"/>
    </xf>
    <xf numFmtId="49" fontId="0" fillId="2" borderId="3" xfId="0" applyNumberFormat="1" applyFont="1" applyFill="1" applyBorder="1" applyAlignment="1">
      <alignment horizontal="center" vertical="center" wrapText="1"/>
    </xf>
    <xf numFmtId="49" fontId="22" fillId="6" borderId="1" xfId="0" applyNumberFormat="1" applyFont="1" applyFill="1" applyBorder="1" applyAlignment="1" applyProtection="1">
      <alignment horizontal="left" vertical="center" wrapText="1"/>
      <protection locked="0"/>
    </xf>
    <xf numFmtId="0" fontId="2" fillId="0" borderId="8" xfId="0" applyNumberFormat="1" applyFont="1" applyBorder="1" applyAlignment="1">
      <alignment horizontal="left" vertical="top" wrapText="1"/>
    </xf>
    <xf numFmtId="0" fontId="2" fillId="0" borderId="7" xfId="0" applyNumberFormat="1" applyFont="1" applyBorder="1" applyAlignment="1">
      <alignment horizontal="left" vertical="top" wrapText="1"/>
    </xf>
    <xf numFmtId="0" fontId="2" fillId="0" borderId="6" xfId="0" applyNumberFormat="1" applyFont="1" applyBorder="1" applyAlignment="1">
      <alignment vertical="top" wrapText="1"/>
    </xf>
    <xf numFmtId="49" fontId="2" fillId="0" borderId="9" xfId="0" applyNumberFormat="1" applyFont="1" applyBorder="1">
      <alignment vertical="top"/>
    </xf>
    <xf numFmtId="0" fontId="13" fillId="0" borderId="0" xfId="0" applyNumberFormat="1" applyFont="1" applyAlignment="1">
      <alignment horizontal="righ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6200"/>
          <a:ext cx="200025" cy="171450"/>
        </a:xfrm>
        <a:prstGeom prst="rect">
          <a:avLst/>
        </a:prstGeom>
        <a:ln w="0">
          <a:noFill/>
          <a:prstDash val="soli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4;&#1090;&#1076;&#1077;&#1083;%20&#1058;&#1040;&#1056;&#1048;&#1060;&#1054;&#1041;&#1056;&#1040;&#1047;&#1054;&#1042;&#1040;&#1053;&#1048;&#1071;/&#1045;&#1048;&#1040;&#1057;/&#1057;&#1043;&#1069;&#1057;%202026/PP110.OPEN.INFO.REQUEST.HEAT.EIAS%202027/&#1050;&#1086;&#1088;&#1088;&#1077;&#1082;&#1090;&#1080;&#1088;&#1086;&#1074;&#1082;&#1072;%2031.08.26/PP110.OPEN.INFO.REQUEST.HEAT.EIAS_export%20(&#1043;&#1056;&#1069;&#105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Титульный"/>
      <sheetName val="Список территорий"/>
      <sheetName val="Дифференциация"/>
      <sheetName val="Перечень тарифов"/>
      <sheetName val="Дифференциация тариф показатель"/>
      <sheetName val="Общая информация об организации"/>
      <sheetName val="Общая информация по ВД"/>
      <sheetName val="Виды объектов"/>
      <sheetName val="Сведения по территориям"/>
      <sheetName val="ТС. Т-ТЭ | &gt;=25МВт"/>
      <sheetName val="ТС. Т-ТЭ | ТСО"/>
      <sheetName val="ТС. Т-ТЭ | предел"/>
      <sheetName val="ТС. Т-ТЭ | индикат"/>
      <sheetName val="ТС. Резерв мощности"/>
      <sheetName val="ТС. Т-ТН"/>
      <sheetName val="ТС. Т-передача ТЭ"/>
      <sheetName val="ТС. Т-передача ТН"/>
      <sheetName val="ТС. Т-гор.вода"/>
      <sheetName val="ТС. Т-подкл"/>
      <sheetName val="ХВС. Т-пит"/>
      <sheetName val="ХВС. Т-тех"/>
      <sheetName val="ХВС. Т-транс"/>
      <sheetName val="ХВС. Т-подвоз"/>
      <sheetName val="ТС. Т-подкл(инд)"/>
      <sheetName val="ХВС. Т-подкл"/>
      <sheetName val="ВО. Т-во"/>
      <sheetName val="ВО. Т-транс"/>
      <sheetName val="ВО. Т-подкл"/>
      <sheetName val="ГВС. Т-гор.вода"/>
      <sheetName val="ГВС. Т-транс"/>
      <sheetName val="ГВС. Т-подкл"/>
      <sheetName val="Показатели ФХД"/>
      <sheetName val="Показатели ФХД &gt;20%"/>
      <sheetName val="Показатели ОТЭП"/>
      <sheetName val="Стандарты качества"/>
      <sheetName val="ТКО. Показатели ФХД"/>
      <sheetName val="ТКО. Транс. Показатели ФХД"/>
      <sheetName val="Показатели КНЭ"/>
      <sheetName val="Ограничения"/>
      <sheetName val="ИП"/>
      <sheetName val="ИП. Детализация"/>
      <sheetName val="ИП. Финансовый план"/>
      <sheetName val="ИП. КНЭ"/>
      <sheetName val="ТП"/>
      <sheetName val="Договоры"/>
      <sheetName val="Порядок ТП"/>
      <sheetName val="Предложение"/>
      <sheetName val="Сведения о закупках"/>
      <sheetName val="Потребительские характеристики"/>
      <sheetName val="TEHSHEET"/>
      <sheetName val="Орган регулирования"/>
      <sheetName val="Перечень организаций"/>
      <sheetName val="Дела об установлении тарифов"/>
      <sheetName val="Дела об утверждении ПУЦ"/>
      <sheetName val="Привлечение к ответственности"/>
      <sheetName val="ЭД"/>
      <sheetName val="Сведения об изменении"/>
      <sheetName val="Комментарии"/>
      <sheetName val="Проверка"/>
      <sheetName val="et_union_hor"/>
      <sheetName val="DATA_FORMS"/>
      <sheetName val="DATA_NPA"/>
      <sheetName val="Т-ТЭ | потр"/>
      <sheetName val="modMainProcedures"/>
      <sheetName val="modB_FHD"/>
      <sheetName val="modB_FHD20"/>
      <sheetName val="modB_KNE"/>
      <sheetName val="modIP_MAIN"/>
      <sheetName val="modIP_QRE"/>
      <sheetName val="modIP_DETAILED"/>
      <sheetName val="et_union_vert"/>
      <sheetName val="Легенда"/>
      <sheetName val="modfrmListIP"/>
      <sheetName val="modfrmActivity"/>
      <sheetName val="REESTR_ORG"/>
      <sheetName val="REESTR_MO"/>
      <sheetName val="REESTR_IP"/>
      <sheetName val="REESTR_OBJ_INFR"/>
      <sheetName val="REESTR_DS"/>
      <sheetName val="REESTR_VT"/>
      <sheetName val="REESTR_VED"/>
      <sheetName val="REESTR_MO_FILTER"/>
      <sheetName val="REESTR_LINK"/>
      <sheetName val="modSheetMain"/>
      <sheetName val="modfrmReportMode"/>
      <sheetName val="modfrmReestrObj"/>
      <sheetName val="AllSheetsInThisWorkbook"/>
      <sheetName val="modInfo"/>
    </sheetNames>
    <sheetDataSet>
      <sheetData sheetId="0">
        <row r="2">
          <cell r="B2" t="str">
            <v>Код отчёта: PP110.OPEN.INFO.REQUEST.HEAT.EIAS</v>
          </cell>
        </row>
        <row r="3">
          <cell r="B3" t="str">
            <v>Версия отчёта: 1.1.1</v>
          </cell>
        </row>
      </sheetData>
      <sheetData sheetId="1">
        <row r="7">
          <cell r="F7" t="str">
            <v>Ханты-Мансийский автономный округ</v>
          </cell>
        </row>
        <row r="11">
          <cell r="F11">
            <v>45292</v>
          </cell>
        </row>
        <row r="12">
          <cell r="F12">
            <v>47118</v>
          </cell>
        </row>
        <row r="13">
          <cell r="F13" t="str">
            <v/>
          </cell>
        </row>
        <row r="19">
          <cell r="F19">
            <v>46388</v>
          </cell>
        </row>
        <row r="21">
          <cell r="F21">
            <v>45044</v>
          </cell>
        </row>
        <row r="22">
          <cell r="F22" t="str">
            <v>1657</v>
          </cell>
        </row>
        <row r="26">
          <cell r="F26">
            <v>46265</v>
          </cell>
        </row>
        <row r="27">
          <cell r="F27" t="str">
            <v>6522</v>
          </cell>
        </row>
        <row r="31">
          <cell r="F31" t="str">
            <v>ООО "Сургутские городские электрические сети"</v>
          </cell>
        </row>
        <row r="33">
          <cell r="F33" t="str">
            <v>8602015464</v>
          </cell>
        </row>
        <row r="34">
          <cell r="F34" t="str">
            <v>860201001</v>
          </cell>
        </row>
        <row r="36">
          <cell r="F36" t="str">
            <v>Регулируемая организация</v>
          </cell>
        </row>
        <row r="41">
          <cell r="F41" t="str">
            <v>нет</v>
          </cell>
        </row>
      </sheetData>
      <sheetData sheetId="2">
        <row r="12">
          <cell r="F12" t="str">
            <v>ter_1</v>
          </cell>
          <cell r="G12" t="str">
            <v>Территория 1</v>
          </cell>
        </row>
        <row r="13">
          <cell r="F13" t="str">
            <v>75</v>
          </cell>
          <cell r="G13" t="str">
            <v>Сургут</v>
          </cell>
        </row>
        <row r="14">
          <cell r="G14" t="str">
            <v>Добавить МО</v>
          </cell>
        </row>
        <row r="15">
          <cell r="G15" t="str">
            <v>Добавить территорию оказания услуг</v>
          </cell>
        </row>
      </sheetData>
      <sheetData sheetId="3">
        <row r="12">
          <cell r="O12" t="str">
            <v>ID_DIFF</v>
          </cell>
          <cell r="P12" t="str">
            <v>VD</v>
          </cell>
          <cell r="Q12" t="str">
            <v>AREA</v>
          </cell>
          <cell r="R12" t="str">
            <v>SYSTEM</v>
          </cell>
        </row>
        <row r="13">
          <cell r="O13" t="str">
            <v>diff_1</v>
          </cell>
          <cell r="P13">
            <v>0</v>
          </cell>
          <cell r="Q13" t="str">
            <v/>
          </cell>
          <cell r="R13" t="str">
            <v>без дифференциации</v>
          </cell>
        </row>
      </sheetData>
      <sheetData sheetId="4">
        <row r="13">
          <cell r="AC13" t="str">
            <v>pIns_PT_VTAR_A</v>
          </cell>
          <cell r="AD13" t="str">
            <v>pt_ntar_1</v>
          </cell>
          <cell r="AE13" t="str">
            <v>pt_ter_1</v>
          </cell>
          <cell r="AF13" t="str">
            <v>pt_cs_1</v>
          </cell>
          <cell r="AG13" t="str">
            <v>pt_ist_te_1</v>
          </cell>
          <cell r="AH13" t="str">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ell>
          <cell r="AJ13" t="str">
            <v/>
          </cell>
          <cell r="AK13" t="str">
            <v/>
          </cell>
          <cell r="AL13" t="str">
            <v/>
          </cell>
          <cell r="AM13" t="str">
            <v/>
          </cell>
          <cell r="AN13">
            <v>0</v>
          </cell>
          <cell r="AO13" t="str">
            <v>.</v>
          </cell>
          <cell r="AP13" t="str">
            <v>..</v>
          </cell>
          <cell r="AQ13" t="str">
            <v>...</v>
          </cell>
        </row>
        <row r="18">
          <cell r="AC18" t="str">
            <v>pIns_PT_VTAR_B</v>
          </cell>
          <cell r="AD18" t="str">
            <v>pt_ntar_2</v>
          </cell>
          <cell r="AE18" t="str">
            <v>pt_ter_2</v>
          </cell>
          <cell r="AF18" t="str">
            <v>pt_cs_2</v>
          </cell>
          <cell r="AG18" t="str">
            <v>pt_ist_te_2</v>
          </cell>
          <cell r="AH18"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AJ18" t="str">
            <v>Тариф на тепловую энергию (мощность)</v>
          </cell>
          <cell r="AK18" t="str">
            <v>без дифференциации</v>
          </cell>
          <cell r="AL18" t="str">
            <v>без дифференциации</v>
          </cell>
          <cell r="AM18" t="str">
            <v>без дифференциации</v>
          </cell>
          <cell r="AN18">
            <v>1</v>
          </cell>
          <cell r="AO18" t="str">
            <v>1.1</v>
          </cell>
          <cell r="AP18" t="str">
            <v>1.1.1</v>
          </cell>
          <cell r="AQ18" t="str">
            <v>1.1.1.1</v>
          </cell>
        </row>
        <row r="23">
          <cell r="AC23" t="str">
            <v/>
          </cell>
          <cell r="AD23" t="str">
            <v/>
          </cell>
          <cell r="AE23" t="str">
            <v/>
          </cell>
          <cell r="AF23" t="str">
            <v/>
          </cell>
          <cell r="AG23" t="str">
            <v/>
          </cell>
          <cell r="AH23" t="str">
            <v/>
          </cell>
          <cell r="AJ23" t="str">
            <v/>
          </cell>
          <cell r="AK23" t="str">
            <v/>
          </cell>
          <cell r="AL23" t="str">
            <v/>
          </cell>
          <cell r="AM23" t="str">
            <v/>
          </cell>
          <cell r="AN23" t="str">
            <v/>
          </cell>
          <cell r="AO23" t="str">
            <v/>
          </cell>
          <cell r="AP23" t="str">
            <v/>
          </cell>
          <cell r="AQ23" t="str">
            <v/>
          </cell>
        </row>
        <row r="28">
          <cell r="AC28" t="str">
            <v>pIns_PT_VTAR_C</v>
          </cell>
          <cell r="AD28" t="str">
            <v>pt_ntar_3</v>
          </cell>
          <cell r="AE28" t="str">
            <v>pt_ter_3</v>
          </cell>
          <cell r="AF28" t="str">
            <v>pt_cs_3</v>
          </cell>
          <cell r="AG28" t="str">
            <v>pt_ist_te_3</v>
          </cell>
          <cell r="AH28" t="str">
            <v>Тарифы на теплоноситель, поставляемый теплоснабжающими организациями потребителям, другим теплоснабжающим организациям</v>
          </cell>
          <cell r="AJ28" t="str">
            <v/>
          </cell>
          <cell r="AK28" t="str">
            <v/>
          </cell>
          <cell r="AL28" t="str">
            <v/>
          </cell>
          <cell r="AM28" t="str">
            <v/>
          </cell>
          <cell r="AN28">
            <v>0</v>
          </cell>
          <cell r="AO28" t="str">
            <v>.</v>
          </cell>
          <cell r="AP28" t="str">
            <v>..</v>
          </cell>
          <cell r="AQ28" t="str">
            <v>...</v>
          </cell>
        </row>
        <row r="33">
          <cell r="AC33" t="str">
            <v>pIns_PT_VTAR_D</v>
          </cell>
          <cell r="AD33" t="str">
            <v>pt_ntar_4</v>
          </cell>
          <cell r="AE33" t="str">
            <v>pt_ter_4</v>
          </cell>
          <cell r="AF33" t="str">
            <v>pt_cs_4</v>
          </cell>
          <cell r="AG33" t="str">
            <v>pt_ist_te_4</v>
          </cell>
          <cell r="AH33" t="str">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ell>
          <cell r="AJ33" t="str">
            <v/>
          </cell>
          <cell r="AK33" t="str">
            <v/>
          </cell>
          <cell r="AL33" t="str">
            <v/>
          </cell>
          <cell r="AM33" t="str">
            <v/>
          </cell>
          <cell r="AN33">
            <v>0</v>
          </cell>
          <cell r="AO33" t="str">
            <v>.</v>
          </cell>
          <cell r="AP33" t="str">
            <v>..</v>
          </cell>
          <cell r="AQ33" t="str">
            <v>...</v>
          </cell>
        </row>
        <row r="38">
          <cell r="AC38" t="str">
            <v>pIns_PT_VTAR_E1</v>
          </cell>
          <cell r="AD38" t="str">
            <v>pt_ntar_5</v>
          </cell>
          <cell r="AE38" t="str">
            <v>pt_ter_5</v>
          </cell>
          <cell r="AF38" t="str">
            <v>pt_cs_5</v>
          </cell>
          <cell r="AG38" t="str">
            <v>pt_ist_te_5</v>
          </cell>
          <cell r="AH38" t="str">
            <v>Тарифы на услуги по передаче тепловой энергии</v>
          </cell>
          <cell r="AJ38" t="str">
            <v/>
          </cell>
          <cell r="AK38" t="str">
            <v/>
          </cell>
          <cell r="AL38" t="str">
            <v/>
          </cell>
          <cell r="AM38" t="str">
            <v/>
          </cell>
          <cell r="AN38">
            <v>0</v>
          </cell>
          <cell r="AO38" t="str">
            <v>.</v>
          </cell>
          <cell r="AP38" t="str">
            <v>..</v>
          </cell>
          <cell r="AQ38" t="str">
            <v>...</v>
          </cell>
        </row>
        <row r="43">
          <cell r="AC43" t="str">
            <v>pIns_PT_VTAR_E2</v>
          </cell>
          <cell r="AD43" t="str">
            <v>pt_ntar_6</v>
          </cell>
          <cell r="AE43" t="str">
            <v>pt_ter_6</v>
          </cell>
          <cell r="AF43" t="str">
            <v>pt_cs_6</v>
          </cell>
          <cell r="AG43" t="str">
            <v>pt_ist_te_6</v>
          </cell>
          <cell r="AH43" t="str">
            <v>Тарифы на услуги по передаче теплоносителя</v>
          </cell>
          <cell r="AJ43" t="str">
            <v/>
          </cell>
          <cell r="AK43" t="str">
            <v/>
          </cell>
          <cell r="AL43" t="str">
            <v/>
          </cell>
          <cell r="AM43" t="str">
            <v/>
          </cell>
          <cell r="AN43">
            <v>0</v>
          </cell>
          <cell r="AO43" t="str">
            <v>.</v>
          </cell>
          <cell r="AP43" t="str">
            <v>..</v>
          </cell>
          <cell r="AQ43" t="str">
            <v>...</v>
          </cell>
        </row>
        <row r="48">
          <cell r="AC48" t="str">
            <v>pIns_PT_VTAR_F</v>
          </cell>
          <cell r="AD48" t="str">
            <v>pt_ntar_7</v>
          </cell>
          <cell r="AE48" t="str">
            <v>pt_ter_7</v>
          </cell>
          <cell r="AF48" t="str">
            <v>pt_cs_7</v>
          </cell>
          <cell r="AG48" t="str">
            <v>pt_ist_te_7</v>
          </cell>
          <cell r="AH48" t="str">
            <v>Плата за услуги по поддержанию резервной тепловой мощности при отсутствии потребления тепловой энергии</v>
          </cell>
          <cell r="AJ48" t="str">
            <v/>
          </cell>
          <cell r="AK48" t="str">
            <v/>
          </cell>
          <cell r="AL48" t="str">
            <v/>
          </cell>
          <cell r="AM48" t="str">
            <v/>
          </cell>
          <cell r="AN48">
            <v>0</v>
          </cell>
          <cell r="AO48" t="str">
            <v>.</v>
          </cell>
          <cell r="AP48" t="str">
            <v>..</v>
          </cell>
          <cell r="AQ48" t="str">
            <v>...</v>
          </cell>
        </row>
        <row r="53">
          <cell r="AC53" t="str">
            <v>pIns_PT_VTAR_G</v>
          </cell>
          <cell r="AD53" t="str">
            <v>pt_ntar_8</v>
          </cell>
          <cell r="AE53" t="str">
            <v>pt_ter_8</v>
          </cell>
          <cell r="AF53" t="str">
            <v>pt_cs_8</v>
          </cell>
          <cell r="AG53" t="str">
            <v>pt_ist_te_8</v>
          </cell>
          <cell r="AH53" t="str">
            <v>Плата за подключение (технологическое присоединение) к системе теплоснабжения</v>
          </cell>
          <cell r="AJ53" t="str">
            <v/>
          </cell>
          <cell r="AK53" t="str">
            <v/>
          </cell>
          <cell r="AL53" t="str">
            <v/>
          </cell>
          <cell r="AM53" t="str">
            <v/>
          </cell>
          <cell r="AN53">
            <v>0</v>
          </cell>
          <cell r="AO53" t="str">
            <v>.</v>
          </cell>
          <cell r="AP53" t="str">
            <v>..</v>
          </cell>
          <cell r="AQ53" t="str">
            <v>...</v>
          </cell>
        </row>
        <row r="58">
          <cell r="AC58" t="str">
            <v>pIns_PT_VTAR_H</v>
          </cell>
          <cell r="AD58" t="str">
            <v>pt_ntar_20</v>
          </cell>
          <cell r="AE58" t="str">
            <v>pt_ter_20</v>
          </cell>
          <cell r="AF58" t="str">
            <v>pt_cs_20</v>
          </cell>
          <cell r="AG58" t="str">
            <v>pt_ist_te_20</v>
          </cell>
          <cell r="AH58" t="str">
            <v>Плата за подключение (технологическое присоединение) к системе теплоснабжения (индивидуальная)</v>
          </cell>
          <cell r="AJ58" t="str">
            <v/>
          </cell>
          <cell r="AK58" t="str">
            <v/>
          </cell>
          <cell r="AL58" t="str">
            <v/>
          </cell>
          <cell r="AM58" t="str">
            <v/>
          </cell>
          <cell r="AN58">
            <v>0</v>
          </cell>
          <cell r="AO58" t="str">
            <v>.</v>
          </cell>
          <cell r="AP58" t="str">
            <v>..</v>
          </cell>
          <cell r="AQ58" t="str">
            <v>...</v>
          </cell>
        </row>
        <row r="63">
          <cell r="AC63" t="str">
            <v>pIns_PT_VTAR_I</v>
          </cell>
          <cell r="AD63" t="str">
            <v>pt_ntar_21</v>
          </cell>
          <cell r="AE63" t="str">
            <v>pt_ter_21</v>
          </cell>
          <cell r="AF63" t="str">
            <v>pt_cs_21</v>
          </cell>
          <cell r="AG63" t="str">
            <v>pt_ist_te_21</v>
          </cell>
          <cell r="AH63" t="str">
            <v>Предельный уровень цены на тепловую энергию (мощность), поставляемую теплоснабжающими организациями потребителям</v>
          </cell>
          <cell r="AJ63" t="str">
            <v/>
          </cell>
          <cell r="AK63" t="str">
            <v/>
          </cell>
          <cell r="AL63" t="str">
            <v/>
          </cell>
          <cell r="AM63" t="str">
            <v/>
          </cell>
          <cell r="AN63">
            <v>0</v>
          </cell>
          <cell r="AO63" t="str">
            <v>.</v>
          </cell>
          <cell r="AP63" t="str">
            <v>..</v>
          </cell>
          <cell r="AQ63" t="str">
            <v>...</v>
          </cell>
        </row>
        <row r="79">
          <cell r="AC79" t="str">
            <v>pIns_PT_VTAR_A_COLDVSNA</v>
          </cell>
          <cell r="AD79" t="str">
            <v>pt_ntar_9</v>
          </cell>
          <cell r="AE79" t="str">
            <v>pt_ter_9</v>
          </cell>
          <cell r="AF79" t="str">
            <v>pt_cs_9</v>
          </cell>
          <cell r="AH79" t="str">
            <v>Тариф на питьевую воду (питьевое водоснабжение)</v>
          </cell>
          <cell r="AJ79" t="str">
            <v/>
          </cell>
          <cell r="AK79" t="str">
            <v/>
          </cell>
          <cell r="AL79" t="str">
            <v/>
          </cell>
          <cell r="AM79" t="str">
            <v/>
          </cell>
          <cell r="AN79">
            <v>0</v>
          </cell>
          <cell r="AO79" t="str">
            <v>.</v>
          </cell>
          <cell r="AP79" t="str">
            <v>..</v>
          </cell>
          <cell r="AQ79" t="str">
            <v>...</v>
          </cell>
        </row>
        <row r="84">
          <cell r="AC84" t="str">
            <v>pIns_PT_VTAR_B_COLDVSNA</v>
          </cell>
          <cell r="AD84" t="str">
            <v>pt_ntar_10</v>
          </cell>
          <cell r="AE84" t="str">
            <v>pt_ter_10</v>
          </cell>
          <cell r="AF84" t="str">
            <v>pt_cs_10</v>
          </cell>
          <cell r="AH84" t="str">
            <v>Тариф на техническую воду</v>
          </cell>
          <cell r="AJ84" t="str">
            <v/>
          </cell>
          <cell r="AK84" t="str">
            <v/>
          </cell>
          <cell r="AL84" t="str">
            <v/>
          </cell>
          <cell r="AM84" t="str">
            <v/>
          </cell>
          <cell r="AN84">
            <v>0</v>
          </cell>
          <cell r="AO84" t="str">
            <v>.</v>
          </cell>
          <cell r="AP84" t="str">
            <v>..</v>
          </cell>
          <cell r="AQ84" t="str">
            <v>...</v>
          </cell>
        </row>
        <row r="89">
          <cell r="AC89" t="str">
            <v>pIns_PT_VTAR_C_COLDVSNA</v>
          </cell>
          <cell r="AD89" t="str">
            <v>pt_ntar_11</v>
          </cell>
          <cell r="AE89" t="str">
            <v>pt_ter_11</v>
          </cell>
          <cell r="AF89" t="str">
            <v>pt_cs_11</v>
          </cell>
          <cell r="AH89" t="str">
            <v>Тариф на транспортировку воды</v>
          </cell>
          <cell r="AJ89" t="str">
            <v/>
          </cell>
          <cell r="AK89" t="str">
            <v/>
          </cell>
          <cell r="AL89" t="str">
            <v/>
          </cell>
          <cell r="AM89" t="str">
            <v/>
          </cell>
          <cell r="AN89">
            <v>0</v>
          </cell>
          <cell r="AO89" t="str">
            <v>.</v>
          </cell>
          <cell r="AP89" t="str">
            <v>..</v>
          </cell>
          <cell r="AQ89" t="str">
            <v>...</v>
          </cell>
        </row>
        <row r="94">
          <cell r="AC94" t="str">
            <v>pIns_PT_VTAR_D_COLDVSNA</v>
          </cell>
          <cell r="AD94" t="str">
            <v>pt_ntar_12</v>
          </cell>
          <cell r="AE94" t="str">
            <v>pt_ter_12</v>
          </cell>
          <cell r="AF94" t="str">
            <v>pt_cs_12</v>
          </cell>
          <cell r="AH94" t="str">
            <v>Тариф на подвоз воды</v>
          </cell>
          <cell r="AJ94" t="str">
            <v/>
          </cell>
          <cell r="AK94" t="str">
            <v/>
          </cell>
          <cell r="AL94" t="str">
            <v/>
          </cell>
          <cell r="AM94" t="str">
            <v/>
          </cell>
          <cell r="AN94">
            <v>0</v>
          </cell>
          <cell r="AO94" t="str">
            <v>.</v>
          </cell>
          <cell r="AP94" t="str">
            <v>..</v>
          </cell>
          <cell r="AQ94" t="str">
            <v>...</v>
          </cell>
        </row>
        <row r="99">
          <cell r="AC99" t="str">
            <v>pIns_PT_VTAR_E_COLDVSNA</v>
          </cell>
          <cell r="AD99" t="str">
            <v>pt_ntar_13</v>
          </cell>
          <cell r="AE99" t="str">
            <v>pt_ter_13</v>
          </cell>
          <cell r="AF99" t="str">
            <v>pt_cs_13</v>
          </cell>
          <cell r="AH99" t="str">
            <v>Тариф на подключение (технологическое присоединение) к централизованной системе холодного водоснабжения</v>
          </cell>
          <cell r="AJ99" t="str">
            <v/>
          </cell>
          <cell r="AK99" t="str">
            <v/>
          </cell>
          <cell r="AL99" t="str">
            <v/>
          </cell>
          <cell r="AM99" t="str">
            <v/>
          </cell>
          <cell r="AN99">
            <v>0</v>
          </cell>
          <cell r="AO99" t="str">
            <v>.</v>
          </cell>
          <cell r="AP99" t="str">
            <v>..</v>
          </cell>
          <cell r="AQ99" t="str">
            <v>...</v>
          </cell>
        </row>
        <row r="105">
          <cell r="AC105" t="str">
            <v>pIns_PT_VTAR_A_HOTVSNA</v>
          </cell>
          <cell r="AD105" t="str">
            <v>pt_ntar_14</v>
          </cell>
          <cell r="AE105" t="str">
            <v>pt_ter_14</v>
          </cell>
          <cell r="AF105" t="str">
            <v>pt_cs_14</v>
          </cell>
          <cell r="AH105" t="str">
            <v>Тариф на горячую воду (горячее водоснабжение)</v>
          </cell>
          <cell r="AJ105" t="str">
            <v/>
          </cell>
          <cell r="AK105" t="str">
            <v/>
          </cell>
          <cell r="AL105" t="str">
            <v/>
          </cell>
          <cell r="AM105" t="str">
            <v/>
          </cell>
          <cell r="AN105">
            <v>0</v>
          </cell>
          <cell r="AO105" t="str">
            <v>.</v>
          </cell>
          <cell r="AP105" t="str">
            <v>..</v>
          </cell>
          <cell r="AQ105" t="str">
            <v>...</v>
          </cell>
        </row>
        <row r="110">
          <cell r="AC110" t="str">
            <v>pIns_PT_VTAR_B_HOTVSNA</v>
          </cell>
          <cell r="AD110" t="str">
            <v>pt_ntar_15</v>
          </cell>
          <cell r="AE110" t="str">
            <v>pt_ter_15</v>
          </cell>
          <cell r="AF110" t="str">
            <v>pt_cs_15</v>
          </cell>
          <cell r="AH110" t="str">
            <v>Тариф на транспортировку горячей воды</v>
          </cell>
          <cell r="AJ110" t="str">
            <v/>
          </cell>
          <cell r="AK110" t="str">
            <v/>
          </cell>
          <cell r="AL110" t="str">
            <v/>
          </cell>
          <cell r="AM110" t="str">
            <v/>
          </cell>
          <cell r="AN110">
            <v>0</v>
          </cell>
          <cell r="AO110" t="str">
            <v>.</v>
          </cell>
          <cell r="AP110" t="str">
            <v>..</v>
          </cell>
          <cell r="AQ110" t="str">
            <v>...</v>
          </cell>
        </row>
        <row r="115">
          <cell r="AC115" t="str">
            <v>pIns_PT_VTAR_C_HOTVSNA</v>
          </cell>
          <cell r="AD115" t="str">
            <v>pt_ntar_16</v>
          </cell>
          <cell r="AE115" t="str">
            <v>pt_ter_16</v>
          </cell>
          <cell r="AF115" t="str">
            <v>pt_cs_16</v>
          </cell>
          <cell r="AH115" t="str">
            <v>Тариф на подключение (технологическое присоединение) к централизованной системе горячего водоснабжения</v>
          </cell>
          <cell r="AJ115" t="str">
            <v/>
          </cell>
          <cell r="AK115" t="str">
            <v/>
          </cell>
          <cell r="AL115" t="str">
            <v/>
          </cell>
          <cell r="AM115" t="str">
            <v/>
          </cell>
          <cell r="AN115">
            <v>0</v>
          </cell>
          <cell r="AO115" t="str">
            <v>.</v>
          </cell>
          <cell r="AP115" t="str">
            <v>..</v>
          </cell>
          <cell r="AQ115" t="str">
            <v>...</v>
          </cell>
        </row>
        <row r="121">
          <cell r="AC121" t="str">
            <v>pIns_PT_VTAR_A_VOTV</v>
          </cell>
          <cell r="AD121" t="str">
            <v>pt_ntar_17</v>
          </cell>
          <cell r="AE121" t="str">
            <v>pt_ter_17</v>
          </cell>
          <cell r="AF121" t="str">
            <v>pt_cs_17</v>
          </cell>
          <cell r="AH121" t="str">
            <v>Тариф на водоотведение</v>
          </cell>
          <cell r="AJ121" t="str">
            <v/>
          </cell>
          <cell r="AK121" t="str">
            <v/>
          </cell>
          <cell r="AL121" t="str">
            <v/>
          </cell>
          <cell r="AM121" t="str">
            <v/>
          </cell>
          <cell r="AN121">
            <v>0</v>
          </cell>
          <cell r="AO121" t="str">
            <v>.</v>
          </cell>
          <cell r="AP121" t="str">
            <v>..</v>
          </cell>
          <cell r="AQ121" t="str">
            <v>...</v>
          </cell>
        </row>
        <row r="126">
          <cell r="AC126" t="str">
            <v>pIns_PT_VTAR_B_VOTV</v>
          </cell>
          <cell r="AD126" t="str">
            <v>pt_ntar_18</v>
          </cell>
          <cell r="AE126" t="str">
            <v>pt_ter_18</v>
          </cell>
          <cell r="AF126" t="str">
            <v>pt_cs_18</v>
          </cell>
          <cell r="AH126" t="str">
            <v>Тариф на транспортировку сточных вод</v>
          </cell>
          <cell r="AJ126" t="str">
            <v/>
          </cell>
          <cell r="AK126" t="str">
            <v/>
          </cell>
          <cell r="AL126" t="str">
            <v/>
          </cell>
          <cell r="AM126" t="str">
            <v/>
          </cell>
          <cell r="AN126">
            <v>0</v>
          </cell>
          <cell r="AO126" t="str">
            <v>.</v>
          </cell>
          <cell r="AP126" t="str">
            <v>..</v>
          </cell>
          <cell r="AQ126" t="str">
            <v>...</v>
          </cell>
        </row>
        <row r="131">
          <cell r="AC131" t="str">
            <v>pIns_PT_VTAR_C_VOTV</v>
          </cell>
          <cell r="AD131" t="str">
            <v>pt_ntar_19</v>
          </cell>
          <cell r="AE131" t="str">
            <v>pt_ter_19</v>
          </cell>
          <cell r="AF131" t="str">
            <v>pt_cs_19</v>
          </cell>
          <cell r="AH131" t="str">
            <v>Тариф на подключение (технологическое присоединение) к централизованной системе водоотведения</v>
          </cell>
          <cell r="AJ131" t="str">
            <v/>
          </cell>
          <cell r="AK131" t="str">
            <v/>
          </cell>
          <cell r="AL131" t="str">
            <v/>
          </cell>
          <cell r="AM131" t="str">
            <v/>
          </cell>
          <cell r="AN131">
            <v>0</v>
          </cell>
          <cell r="AO131" t="str">
            <v>.</v>
          </cell>
          <cell r="AP131" t="str">
            <v>..</v>
          </cell>
          <cell r="AQ131" t="str">
            <v>...</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24">
          <cell r="I24" t="str">
            <v>diff_1</v>
          </cell>
        </row>
        <row r="66">
          <cell r="H66" t="str">
            <v>отсутствует</v>
          </cell>
          <cell r="I66" t="str">
            <v>отсутствует</v>
          </cell>
          <cell r="J66" t="str">
            <v/>
          </cell>
        </row>
        <row r="68">
          <cell r="H68" t="str">
            <v>отсутствует</v>
          </cell>
          <cell r="I68" t="str">
            <v>отсутствует</v>
          </cell>
          <cell r="J68" t="str">
            <v/>
          </cell>
        </row>
      </sheetData>
      <sheetData sheetId="33"/>
      <sheetData sheetId="34"/>
      <sheetData sheetId="35"/>
      <sheetData sheetId="36"/>
      <sheetData sheetId="37"/>
      <sheetData sheetId="38"/>
      <sheetData sheetId="39"/>
      <sheetData sheetId="40">
        <row r="11">
          <cell r="AD11" t="str">
            <v>ip_1</v>
          </cell>
        </row>
        <row r="13">
          <cell r="G13" t="str">
            <v>Добавить инвестиционную программу</v>
          </cell>
        </row>
      </sheetData>
      <sheetData sheetId="41"/>
      <sheetData sheetId="42"/>
      <sheetData sheetId="43"/>
      <sheetData sheetId="44"/>
      <sheetData sheetId="45"/>
      <sheetData sheetId="46"/>
      <sheetData sheetId="47">
        <row r="27">
          <cell r="K27" t="str">
            <v>метод индексации установленных тарифов</v>
          </cell>
        </row>
        <row r="28">
          <cell r="K28" t="str">
            <v>метод индексации установленных тарифов</v>
          </cell>
        </row>
      </sheetData>
      <sheetData sheetId="48"/>
      <sheetData sheetId="49"/>
      <sheetData sheetId="50">
        <row r="2">
          <cell r="C2">
            <v>2022</v>
          </cell>
          <cell r="F2" t="str">
            <v>I квартал</v>
          </cell>
          <cell r="H2" t="str">
            <v>ОСН</v>
          </cell>
          <cell r="O2" t="str">
            <v>вода</v>
          </cell>
          <cell r="P2" t="str">
            <v>первичное раскрытие информации</v>
          </cell>
          <cell r="Q2" t="str">
            <v>без дифференциации</v>
          </cell>
          <cell r="R2" t="str">
            <v>организации-перепродавцы</v>
          </cell>
          <cell r="AZ2" t="str">
            <v>Регулируемая организация</v>
          </cell>
          <cell r="BB2" t="str">
            <v>газ природный по регулируемой цене</v>
          </cell>
        </row>
        <row r="3">
          <cell r="C3">
            <v>2023</v>
          </cell>
          <cell r="F3" t="str">
            <v>II квартал</v>
          </cell>
          <cell r="H3" t="str">
            <v>УСН</v>
          </cell>
          <cell r="L3">
            <v>4</v>
          </cell>
          <cell r="O3" t="str">
            <v>пар</v>
          </cell>
          <cell r="P3" t="str">
            <v>изменения в раскрытой ранее информации</v>
          </cell>
          <cell r="Q3" t="str">
            <v>к коллектору источника тепловой энергии</v>
          </cell>
          <cell r="R3" t="str">
            <v>бюджетные организации</v>
          </cell>
          <cell r="AZ3" t="str">
            <v>Единая теплоснабжающая организация в ценовой зоне теплоснабжения</v>
          </cell>
          <cell r="BB3" t="str">
            <v>газ природный по нерегулируемой цене</v>
          </cell>
        </row>
        <row r="4">
          <cell r="C4">
            <v>2024</v>
          </cell>
          <cell r="F4" t="str">
            <v>III квартал</v>
          </cell>
          <cell r="H4" t="str">
            <v>ЕСХН</v>
          </cell>
          <cell r="L4">
            <v>0</v>
          </cell>
          <cell r="O4" t="str">
            <v>отборный пар, 1.2-2.5 кг/см2</v>
          </cell>
          <cell r="Q4" t="str">
            <v>к тепловой сети без дополнительного преобразования на тепловых пунктах, эксплуатируемых теплоснабжающей организацией</v>
          </cell>
          <cell r="R4" t="str">
            <v>население и приравненные категории</v>
          </cell>
          <cell r="AZ4" t="str">
            <v>Теплоснабжающая организация в ценовой зоне теплоснабжения</v>
          </cell>
          <cell r="BB4" t="str">
            <v>газ сжиженный</v>
          </cell>
        </row>
        <row r="5">
          <cell r="C5">
            <v>2025</v>
          </cell>
          <cell r="F5" t="str">
            <v>IV квартал</v>
          </cell>
          <cell r="H5" t="str">
            <v>ПСН</v>
          </cell>
          <cell r="L5">
            <v>0</v>
          </cell>
          <cell r="O5" t="str">
            <v>отборный пар, 2.5-7 кг/см2</v>
          </cell>
          <cell r="Q5" t="str">
            <v>к тепловой сети после тепловых пунктов (на тепловых пунктах), эксплуатируемых теплоснабжающей организацией</v>
          </cell>
          <cell r="R5" t="str">
            <v>прочие</v>
          </cell>
          <cell r="AZ5" t="str">
            <v>Теплосетевая организация в ценовой зоне теплоснабжения</v>
          </cell>
          <cell r="BB5" t="str">
            <v>газовый конденсат</v>
          </cell>
        </row>
        <row r="6">
          <cell r="C6">
            <v>2026</v>
          </cell>
          <cell r="H6" t="str">
            <v>НПД</v>
          </cell>
          <cell r="O6" t="str">
            <v>отборный пар, 7-13 кг/см2</v>
          </cell>
          <cell r="R6" t="str">
            <v>без дифференциации</v>
          </cell>
          <cell r="BB6" t="str">
            <v>гшз</v>
          </cell>
        </row>
        <row r="7">
          <cell r="H7" t="str">
            <v>налогообложение казённых учреждений</v>
          </cell>
          <cell r="O7" t="str">
            <v>отборный пар, &gt; 13 кг/см2</v>
          </cell>
          <cell r="BB7" t="str">
            <v>мазут</v>
          </cell>
        </row>
        <row r="8">
          <cell r="H8" t="str">
            <v>смешанное налогообложение</v>
          </cell>
          <cell r="O8" t="str">
            <v>острый и редуцированный пар</v>
          </cell>
          <cell r="AZ8" t="str">
            <v>по мероприятиям</v>
          </cell>
          <cell r="BB8" t="str">
            <v>нефть</v>
          </cell>
        </row>
        <row r="9">
          <cell r="O9" t="str">
            <v>горячая вода в системе централизованного теплоснабжения на отопление</v>
          </cell>
          <cell r="AZ9" t="str">
            <v>по группам мероприятий</v>
          </cell>
          <cell r="BB9" t="str">
            <v>дизельное топливо</v>
          </cell>
        </row>
        <row r="10">
          <cell r="O10" t="str">
            <v>горячая вода в системе централизованного теплоснабжения на горячее водоснабжение</v>
          </cell>
          <cell r="AZ10" t="str">
            <v>в целом на инвестиционную программу</v>
          </cell>
          <cell r="BB10" t="str">
            <v>уголь бурый</v>
          </cell>
        </row>
        <row r="11">
          <cell r="J11" t="str">
            <v>кВт*ч</v>
          </cell>
          <cell r="K11" t="str">
            <v>Торги/аукционы</v>
          </cell>
          <cell r="O11" t="str">
            <v>прочее</v>
          </cell>
          <cell r="BB11" t="str">
            <v>уголь каменный</v>
          </cell>
        </row>
        <row r="12">
          <cell r="J12" t="str">
            <v>МВт</v>
          </cell>
          <cell r="K12" t="str">
            <v>Прямые договора без торгов</v>
          </cell>
          <cell r="O12" t="str">
            <v>без дифференциации</v>
          </cell>
          <cell r="BB12" t="str">
            <v>торф</v>
          </cell>
        </row>
        <row r="13">
          <cell r="K13" t="str">
            <v>Прочее</v>
          </cell>
          <cell r="BB13" t="str">
            <v>дрова</v>
          </cell>
        </row>
        <row r="14">
          <cell r="BB14" t="str">
            <v>опил</v>
          </cell>
        </row>
        <row r="15">
          <cell r="J15" t="str">
            <v>тыс. Гкал</v>
          </cell>
          <cell r="AZ15" t="str">
            <v>по мероприятиям</v>
          </cell>
          <cell r="BB15" t="str">
            <v>отходы березовые</v>
          </cell>
        </row>
        <row r="16">
          <cell r="J16" t="str">
            <v>Гкал/ч</v>
          </cell>
          <cell r="AZ16" t="str">
            <v>по группам мероприятий</v>
          </cell>
          <cell r="BB16" t="str">
            <v>отходы осиновые</v>
          </cell>
        </row>
        <row r="17">
          <cell r="AZ17" t="str">
            <v>по мероприятиям и группам мероприятий</v>
          </cell>
          <cell r="BB17" t="str">
            <v>печное топливо</v>
          </cell>
        </row>
        <row r="18">
          <cell r="BB18" t="str">
            <v>пилеты</v>
          </cell>
        </row>
        <row r="19">
          <cell r="E19" t="str">
            <v>Тарифы на тепловую энергию (мощность), поставляемую теплоснабжающими организациями потребителям, другим теплоснабжающим организациям</v>
          </cell>
          <cell r="BB19" t="str">
            <v>смола</v>
          </cell>
        </row>
        <row r="20">
          <cell r="E20" t="str">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ell>
          <cell r="BB20" t="str">
            <v>щепа</v>
          </cell>
        </row>
        <row r="21">
          <cell r="BB21" t="str">
            <v>горючий сланец</v>
          </cell>
        </row>
        <row r="22">
          <cell r="BB22" t="str">
            <v>керосин</v>
          </cell>
        </row>
        <row r="23">
          <cell r="BB23" t="str">
            <v>кислородно-водородная смесь</v>
          </cell>
        </row>
        <row r="24">
          <cell r="BB24" t="str">
            <v>электроэнергия (НН)</v>
          </cell>
        </row>
        <row r="25">
          <cell r="BB25" t="str">
            <v>электроэнергия (СН1)</v>
          </cell>
        </row>
        <row r="26">
          <cell r="BB26" t="str">
            <v>электроэнергия (СН2)</v>
          </cell>
        </row>
        <row r="27">
          <cell r="BB27" t="str">
            <v>электроэнергия (ВН)</v>
          </cell>
        </row>
        <row r="28">
          <cell r="BB28" t="str">
            <v>мощность</v>
          </cell>
        </row>
        <row r="29">
          <cell r="BB29" t="str">
            <v>прочее</v>
          </cell>
        </row>
        <row r="36">
          <cell r="E36" t="str">
            <v>HEAT</v>
          </cell>
          <cell r="F36" t="str">
            <v>теплоснабжения</v>
          </cell>
          <cell r="G36" t="str">
            <v>теплоснабжение</v>
          </cell>
        </row>
        <row r="44">
          <cell r="G44">
            <v>2026</v>
          </cell>
        </row>
        <row r="45">
          <cell r="E45" t="str">
            <v>R</v>
          </cell>
          <cell r="J45" t="str">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cell r="K45" t="str">
            <v>Перечень муниципальных районов и муниципальных образований (территорий действия тарифа)</v>
          </cell>
        </row>
        <row r="46">
          <cell r="F46" t="str">
            <v>O</v>
          </cell>
          <cell r="G46" t="str">
            <v>01.01.2026</v>
          </cell>
          <cell r="H46" t="str">
            <v>31.12.2026</v>
          </cell>
          <cell r="I46" t="b">
            <v>1</v>
          </cell>
          <cell r="J46" t="str">
            <v>Общая информация о регулируемой организации (теплоснабжения)</v>
          </cell>
        </row>
        <row r="47">
          <cell r="F47" t="str">
            <v>Q</v>
          </cell>
          <cell r="G47" t="str">
            <v>01.01.2026</v>
          </cell>
          <cell r="H47" t="str">
            <v>31.12.2026</v>
          </cell>
          <cell r="I47" t="b">
            <v>1</v>
          </cell>
          <cell r="J47" t="str">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ell>
        </row>
        <row r="48">
          <cell r="F48" t="str">
            <v>B</v>
          </cell>
          <cell r="G48" t="str">
            <v>01.01.2026</v>
          </cell>
          <cell r="H48" t="str">
            <v>31.12.2026</v>
          </cell>
          <cell r="I48" t="b">
            <v>1</v>
          </cell>
          <cell r="J48" t="str">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ell>
        </row>
        <row r="49">
          <cell r="F49" t="str">
            <v>T</v>
          </cell>
          <cell r="G49" t="str">
            <v>01.01.2026</v>
          </cell>
          <cell r="H49" t="str">
            <v>31.12.2026</v>
          </cell>
          <cell r="I49" t="b">
            <v>1</v>
          </cell>
          <cell r="J49" t="str">
            <v>Информация об условиях, на которых осуществляется поставка товаров (оказание услуг) в сфере теплоснабжения</v>
          </cell>
        </row>
        <row r="50">
          <cell r="F50" t="str">
            <v>I</v>
          </cell>
          <cell r="G50" t="str">
            <v>01.01.2026</v>
          </cell>
          <cell r="H50" t="str">
            <v>31.12.2026</v>
          </cell>
          <cell r="I50" t="b">
            <v>1</v>
          </cell>
          <cell r="J50" t="str">
            <v>Информация об инвестиционных программах регулируемой организации в области теплоснабжения</v>
          </cell>
        </row>
        <row r="51">
          <cell r="F51" t="str">
            <v>R</v>
          </cell>
          <cell r="G51" t="str">
            <v>01.01.2024</v>
          </cell>
          <cell r="H51" t="str">
            <v>31.12.2028</v>
          </cell>
          <cell r="I51" t="b">
            <v>0</v>
          </cell>
          <cell r="J51" t="str">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ell>
        </row>
        <row r="52">
          <cell r="F52" t="str">
            <v>P</v>
          </cell>
          <cell r="G52" t="str">
            <v>01.01.2024</v>
          </cell>
          <cell r="H52" t="str">
            <v>31.12.2028</v>
          </cell>
          <cell r="I52" t="b">
            <v>0</v>
          </cell>
          <cell r="J52" t="str">
            <v>Показатели, подлежащие раскрытию в сфере теплоснабжения (цены и тарифы)</v>
          </cell>
        </row>
        <row r="53">
          <cell r="F53" t="str">
            <v>ROIV</v>
          </cell>
          <cell r="G53" t="str">
            <v>01.01.2026</v>
          </cell>
          <cell r="H53" t="str">
            <v>31.12.2026</v>
          </cell>
          <cell r="I53" t="b">
            <v>1</v>
          </cell>
          <cell r="J53" t="str">
            <v>Показатели, подлежащие раскрытию органами регулирования</v>
          </cell>
        </row>
        <row r="97">
          <cell r="AZ97" t="str">
            <v>информация об органе регулирования и перечень организаций</v>
          </cell>
          <cell r="BA97" t="str">
            <v>в течение 30 дней со дня изменения такой информации</v>
          </cell>
        </row>
        <row r="98">
          <cell r="AZ98" t="str">
            <v>доклад о результатах правоприменительной практики</v>
          </cell>
          <cell r="BA98" t="str">
            <v>не позднее 3 дней со дня утверждения доклада</v>
          </cell>
        </row>
        <row r="99">
          <cell r="AZ99" t="str">
            <v>дата, время и место проведения заседания об установлении тарифов</v>
          </cell>
          <cell r="BA99" t="str">
            <v>не позднее чем за 10 дней до дня проведения заседания правления</v>
          </cell>
        </row>
        <row r="100">
          <cell r="AZ100" t="str">
            <v>информация о принятых решениях об установлении тарифов</v>
          </cell>
          <cell r="BA100" t="str">
            <v>в течение 5 рабочих дней со дня принятия соответствующего решения</v>
          </cell>
        </row>
        <row r="101">
          <cell r="AZ101" t="str">
            <v>информация о принятых решениях об утверждении предельного уровня цены на тепловую энергию (мощность)</v>
          </cell>
          <cell r="BA101" t="str">
            <v>в течение 10 дней со дня принятия соответствующего решения</v>
          </cell>
        </row>
        <row r="102">
          <cell r="AZ102" t="str">
            <v>протокол заседания правления</v>
          </cell>
          <cell r="BA102" t="str">
            <v>в течение 5 рабочих дней со дня принятия соответствующего решения</v>
          </cell>
        </row>
        <row r="103">
          <cell r="AZ103" t="str">
            <v>информация о привлечении к ответственности</v>
          </cell>
          <cell r="BA103" t="str">
            <v>до 30 апреля года, следующего за отчётным годом</v>
          </cell>
        </row>
        <row r="106">
          <cell r="AZ106" t="str">
            <v>тыс.руб./Гкал/ч</v>
          </cell>
        </row>
        <row r="107">
          <cell r="AZ107" t="str">
            <v>тыс.руб.</v>
          </cell>
        </row>
        <row r="108">
          <cell r="AZ108" t="str">
            <v>руб.</v>
          </cell>
        </row>
      </sheetData>
      <sheetData sheetId="51">
        <row r="12">
          <cell r="F12" t="str">
            <v>ООО "Сургутские городские электрические сети"</v>
          </cell>
        </row>
      </sheetData>
      <sheetData sheetId="52"/>
      <sheetData sheetId="53"/>
      <sheetData sheetId="54"/>
      <sheetData sheetId="55"/>
      <sheetData sheetId="56"/>
      <sheetData sheetId="57"/>
      <sheetData sheetId="58"/>
      <sheetData sheetId="59"/>
      <sheetData sheetId="60"/>
      <sheetData sheetId="61">
        <row r="1">
          <cell r="D1" t="str">
            <v>HEAT</v>
          </cell>
          <cell r="E1" t="str">
            <v>COLDVSNA</v>
          </cell>
          <cell r="F1" t="str">
            <v>VOTV</v>
          </cell>
          <cell r="G1" t="str">
            <v>HOTVSNA</v>
          </cell>
          <cell r="H1" t="str">
            <v>TKO</v>
          </cell>
        </row>
        <row r="2">
          <cell r="D2" t="str">
            <v>16</v>
          </cell>
          <cell r="E2" t="str">
            <v>10</v>
          </cell>
          <cell r="F2" t="str">
            <v>10</v>
          </cell>
          <cell r="G2" t="str">
            <v>10</v>
          </cell>
        </row>
        <row r="3">
          <cell r="C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D3" t="str">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ell>
          <cell r="E3" t="str">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ell>
        </row>
        <row r="4">
          <cell r="C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D4" t="str">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ell>
          <cell r="E4" t="str">
            <v>Форма 1. Информация об организации, осуществляющей теплоснабжение (общая информация)</v>
          </cell>
          <cell r="H4" t="str">
            <v>Форма 1. Информация об организации (общая информация)</v>
          </cell>
        </row>
        <row r="5">
          <cell r="C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D5" t="str">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ell>
          <cell r="E5" t="str">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ell>
          <cell r="H5" t="str">
            <v>Форма 8. Информация об условиях, на которых осуществляется оказание услуг в области обращения с твердыми коммунальными отходами</v>
          </cell>
        </row>
        <row r="6">
          <cell r="C6" t="str">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ell>
          <cell r="D6" t="str">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ell>
          <cell r="E6" t="str">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ell>
        </row>
        <row r="7">
          <cell r="C7" t="str">
            <v>Форма 11. Информация о расходах на капитальный и текущий ремонт основных средств</v>
          </cell>
          <cell r="D7" t="str">
            <v>Форма 11. Информация о расходах на капитальный и текущий ремонт основных средств</v>
          </cell>
          <cell r="E7" t="str">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ell>
        </row>
        <row r="8">
          <cell r="C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D8" t="str">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ell>
          <cell r="E8" t="str">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ell>
        </row>
        <row r="9">
          <cell r="C9" t="str">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ell>
        </row>
        <row r="10">
          <cell r="C10" t="str">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1">
          <cell r="C11" t="str">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2">
          <cell r="C12" t="str">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3">
          <cell r="C13" t="str">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ell>
        </row>
        <row r="14">
          <cell r="C14" t="str">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ell>
        </row>
        <row r="15">
          <cell r="C15" t="str">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ell>
        </row>
        <row r="16">
          <cell r="C16" t="str">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ell>
        </row>
        <row r="17">
          <cell r="C17" t="str">
            <v>Форма 2. Информация_x000D_
о тарифах в сфере холодного водоснабжения на товары (услуги) организации холодного водоснабжения, подлежащих регулированию</v>
          </cell>
        </row>
        <row r="18">
          <cell r="C18" t="str">
            <v>Форма 3. Информация об установленных тарифах на подключение (технологическое присоединение) к централизованной системе холодного водоснабжения</v>
          </cell>
        </row>
        <row r="19">
          <cell r="C19" t="str">
            <v>Форма 13. Информация о предложении организации холодного водоснабжения об установлении расчетной величины тарифов в сфере холодного водоснабжения</v>
          </cell>
        </row>
        <row r="20">
          <cell r="C20" t="str">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ell>
        </row>
        <row r="21">
          <cell r="C21" t="str">
            <v>Форма 2. Информация о тарифах в сфере горячего водоснабжения на товары (услуги) организации горячего водоснабжения, подлежащих регулированию</v>
          </cell>
        </row>
        <row r="22">
          <cell r="C22" t="str">
            <v>Форма 3. Информация об установленных тарифах на подключение (технологическое присоединение) к централизованной системе горячего водоснабжения</v>
          </cell>
        </row>
        <row r="23">
          <cell r="C23" t="str">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ell>
        </row>
        <row r="24">
          <cell r="C24" t="str">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ell>
        </row>
        <row r="25">
          <cell r="C25" t="str">
            <v>Форма 2. Информация о тарифах в сфере водоотведения на товары (услуги) организации водоотведения, подлежащих регулированию</v>
          </cell>
        </row>
        <row r="26">
          <cell r="C26" t="str">
            <v>Форма 3.  Информация об установленных тарифах на подключение (технологическое присоединение) к централизованной системе водоотведения</v>
          </cell>
        </row>
        <row r="27">
          <cell r="C27" t="str">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ell>
        </row>
        <row r="28">
          <cell r="C28" t="str">
            <v>Форма 14. Информация о предложении организации водоотведения расчетной величины тарифов на подключение к централизованной системе водоотведения</v>
          </cell>
        </row>
        <row r="29">
          <cell r="C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D29" t="str">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ell>
          <cell r="E29" t="str">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ell>
          <cell r="H29" t="str">
            <v>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v>
          </cell>
        </row>
        <row r="30">
          <cell r="C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D30" t="str">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ell>
          <cell r="E30" t="str">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ell>
        </row>
        <row r="31">
          <cell r="C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D31" t="str">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ell>
          <cell r="E31" t="str">
            <v>Форма 1. Информация об организации, осуществляющей теплоснабжение (общая информация)</v>
          </cell>
        </row>
        <row r="32">
          <cell r="C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D32" t="str">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ell>
          <cell r="E32" t="str">
            <v>Форма 7. Информация об инвестиционных программах организации теплоснабжения и отчетах об их исполнении</v>
          </cell>
          <cell r="H32" t="str">
            <v>Форма 7. Информация об инвестиционных программах и отчетах об их реализации (в части регулируемых видов деятельности)</v>
          </cell>
        </row>
      </sheetData>
      <sheetData sheetId="62">
        <row r="2">
          <cell r="Z2" t="str">
            <v>HEAT</v>
          </cell>
          <cell r="AA2" t="str">
            <v>COLDVSNA</v>
          </cell>
          <cell r="AB2" t="str">
            <v>HOTVSNA</v>
          </cell>
          <cell r="AC2" t="str">
            <v>VOTV</v>
          </cell>
          <cell r="AD2" t="str">
            <v>TKO</v>
          </cell>
        </row>
        <row r="3">
          <cell r="N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Z3" t="str">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ell>
          <cell r="AA3" t="str">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ell>
          <cell r="AB3" t="str">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ell>
          <cell r="AC3" t="str">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ell>
        </row>
        <row r="11">
          <cell r="M11" t="str">
            <v>Количество поданных заявок</v>
          </cell>
          <cell r="N11" t="str">
            <v>Указывается количество поданных заявок на подключение (технологическое присоединение) к системе теплоснабжения в течение отчетного квартала.</v>
          </cell>
        </row>
        <row r="12">
          <cell r="M12" t="str">
            <v>Количество рассмотренных заявок</v>
          </cell>
          <cell r="N12" t="str">
            <v>Указывается количество исполненных заявок на подключение (технологическое присоединение) к системе теплоснабжения в течение отчетного квартала.</v>
          </cell>
        </row>
        <row r="13">
          <cell r="M13" t="str">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ell>
          <cell r="N13" t="str">
            <v>Указывается количество заявок с решением об отказе в течение отчетного квартала.</v>
          </cell>
        </row>
        <row r="14">
          <cell r="M14" t="str">
            <v>Причины отказа в заключении договора о подключении (технологическом присоединении) к системе теплоснабжения</v>
          </cell>
          <cell r="N14" t="str">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ell>
        </row>
        <row r="15">
          <cell r="M15" t="str">
            <v>Резерв мощности источников тепловой энергии, входящих в систему теплоснабжения, в течение одного квартала, в том числе:</v>
          </cell>
          <cell r="N15" t="str">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ell>
        </row>
        <row r="16">
          <cell r="N16" t="str">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ell>
        </row>
        <row r="18">
          <cell r="L18">
            <v>1</v>
          </cell>
          <cell r="M18" t="str">
            <v>Выручка от регулируемого вида деятельности с распределением по видам деятельности</v>
          </cell>
          <cell r="N18" t="str">
            <v>Указывается выручка от регулируемого вида деятельности с распределением по видам деятельности.</v>
          </cell>
          <cell r="O18">
            <v>1</v>
          </cell>
          <cell r="P18">
            <v>1</v>
          </cell>
          <cell r="Q18">
            <v>1</v>
          </cell>
          <cell r="R18">
            <v>1</v>
          </cell>
          <cell r="T18" t="str">
            <v>Выручка от регулируемого вида деятельности с распределением по видам деятельности</v>
          </cell>
          <cell r="U18" t="str">
            <v>Выручка от регулируемых видов деятельности в сфере холодного водоснабжения</v>
          </cell>
          <cell r="V18" t="str">
            <v>Выручка от регулируемых видов деятельности в сфере горячего водоснабжения</v>
          </cell>
          <cell r="W18" t="str">
            <v>Выручка от регулируемых видов деятельности в сфере водоотведения</v>
          </cell>
          <cell r="Z18" t="str">
            <v>Указывается выручка от регулируемого вида деятельности с распределением по видам деятельности.</v>
          </cell>
          <cell r="AA18" t="str">
            <v>Указывается выручка с распределением по видам деятельности.</v>
          </cell>
          <cell r="AB18" t="str">
            <v>Указывается выручка с распределением по видам деятельности.</v>
          </cell>
          <cell r="AC18" t="str">
            <v>Указывается выручка с распределением по видам деятельности.</v>
          </cell>
        </row>
        <row r="19">
          <cell r="L19">
            <v>2</v>
          </cell>
          <cell r="M19" t="str">
            <v>Себестоимость производимых товаров (оказываемых услуг) по регулируемому виду деятельности, включая:</v>
          </cell>
          <cell r="N19" t="str">
            <v>Указывается суммарная себестоимость производимых товаров.</v>
          </cell>
          <cell r="O19">
            <v>2</v>
          </cell>
          <cell r="P19">
            <v>2</v>
          </cell>
          <cell r="Q19">
            <v>2</v>
          </cell>
          <cell r="R19">
            <v>2</v>
          </cell>
          <cell r="T19" t="str">
            <v>Себестоимость производимых товаров (оказываемых услуг) по регулируемому виду деятельности, включая:</v>
          </cell>
          <cell r="U19" t="str">
            <v>Себестоимость производимых товаров (оказываемых услуг) по регулируемым видам деятельности в сфере холодного водоснабжения, включая:</v>
          </cell>
          <cell r="V19" t="str">
            <v>Себестоимость производимых товаров (оказываемых услуг) по регулируемым видам деятельности в сфере горячего водоснабжения, включая:</v>
          </cell>
          <cell r="W19" t="str">
            <v>Себестоимость производимых товаров (оказываемых услуг) по регулируемым видам деятельности в сфере водоотведения, включая:</v>
          </cell>
          <cell r="Z19" t="str">
            <v>Указывается суммарная себестоимость производимых товаров.</v>
          </cell>
          <cell r="AA19" t="str">
            <v>Указывается суммарная себестоимость производимых товаров.</v>
          </cell>
          <cell r="AB19" t="str">
            <v>Указывается суммарная себестоимость производимых товаров.</v>
          </cell>
          <cell r="AC19" t="str">
            <v>Указывается суммарная себестоимость производимых товаров.</v>
          </cell>
        </row>
        <row r="20">
          <cell r="L20" t="str">
            <v>2.1</v>
          </cell>
          <cell r="M20" t="str">
            <v>Расходы на приобретаемую тепловую энергию (мощность), теплоноситель</v>
          </cell>
          <cell r="N20" t="str">
            <v/>
          </cell>
          <cell r="O20" t="str">
            <v>2.1</v>
          </cell>
          <cell r="P20" t="str">
            <v>2.1</v>
          </cell>
          <cell r="Q20" t="str">
            <v>2.1</v>
          </cell>
          <cell r="R20" t="str">
            <v>2.1</v>
          </cell>
          <cell r="T20" t="str">
            <v>Расходы на приобретаемую тепловую энергию (мощность), теплоноситель</v>
          </cell>
          <cell r="U20" t="str">
            <v>Расходы на оплату холодной воды, приобретаемой у других организаций для последующей подачи потребителям</v>
          </cell>
          <cell r="V20" t="str">
            <v>Расходы на приобретаемую тепловую энергию (мощность), используемую для горячего водоснабжения</v>
          </cell>
          <cell r="W20" t="str">
            <v>Расходы на оплату услуг по приему, транспортировке и очистке сточных вод другими организациями</v>
          </cell>
        </row>
        <row r="21">
          <cell r="L21" t="str">
            <v>2.2</v>
          </cell>
          <cell r="M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N21" t="str">
            <v>Указываются суммарные расходы на приобретение топлива всех видов.</v>
          </cell>
          <cell r="O21" t="str">
            <v>2.2</v>
          </cell>
          <cell r="T21" t="str">
            <v>Расходы на топливо с указанием по каждому виду топлива стоимости (за единицу объема), объема и способа его приобретения, стоимости его доставки</v>
          </cell>
          <cell r="Z21" t="str">
            <v>Указываются суммарные расходы на приобретение топлива всех видов.</v>
          </cell>
        </row>
        <row r="22">
          <cell r="L22" t="str">
            <v/>
          </cell>
          <cell r="M22" t="str">
            <v/>
          </cell>
          <cell r="N22" t="str">
            <v/>
          </cell>
          <cell r="Q22" t="str">
            <v>2.2</v>
          </cell>
          <cell r="V22" t="str">
            <v>Расходы на тепловую энергию, производимую с применением собственных источников и используемую для горячего водоснабжения</v>
          </cell>
        </row>
        <row r="23">
          <cell r="L23" t="str">
            <v/>
          </cell>
          <cell r="M23" t="str">
            <v/>
          </cell>
          <cell r="N23" t="str">
            <v/>
          </cell>
          <cell r="Q23" t="str">
            <v>2.3</v>
          </cell>
          <cell r="V23" t="str">
            <v>Расходы на приобретаемую холодную воду, используемую для горячего водоснабжения</v>
          </cell>
        </row>
        <row r="24">
          <cell r="L24" t="str">
            <v/>
          </cell>
          <cell r="M24" t="str">
            <v/>
          </cell>
          <cell r="N24" t="str">
            <v/>
          </cell>
          <cell r="Q24" t="str">
            <v>2.4</v>
          </cell>
          <cell r="V24" t="str">
            <v>Расходы на холодную воду, получаемую с применением собственных источников водозабора (скважин) и используемую для горячего водоснабжения</v>
          </cell>
        </row>
        <row r="25">
          <cell r="L25" t="str">
            <v>2.3</v>
          </cell>
          <cell r="M25" t="str">
            <v>Расходы на приобретаемую электрическую энергию (мощность), используемую в технологическом процессе</v>
          </cell>
          <cell r="N25" t="str">
            <v/>
          </cell>
          <cell r="O25" t="str">
            <v>2.3</v>
          </cell>
          <cell r="P25" t="str">
            <v>2.2</v>
          </cell>
          <cell r="Q25" t="str">
            <v>2.5</v>
          </cell>
          <cell r="R25" t="str">
            <v>2.2</v>
          </cell>
          <cell r="T25" t="str">
            <v>Расходы на приобретаемую электрическую энергию (мощность), используемую в технологическом процессе</v>
          </cell>
          <cell r="U25" t="str">
            <v>Расходы на приобретаемую электрическую энергию (мощность), используемую в технологическом процессе</v>
          </cell>
          <cell r="V25" t="str">
            <v>Расходы на приобретаемую электрическую энергию (мощность), используемую в технологическом процессе</v>
          </cell>
          <cell r="W25" t="str">
            <v>Расходы на приобретаемую электрическую энергию (мощность), используемую в технологическом процессе</v>
          </cell>
        </row>
        <row r="26">
          <cell r="L26" t="str">
            <v>2.3.1</v>
          </cell>
          <cell r="M26" t="str">
            <v>Средневзвешенная стоимость 1 кВт.ч (с учетом мощности)</v>
          </cell>
          <cell r="N26" t="str">
            <v/>
          </cell>
          <cell r="O26" t="str">
            <v>2.3.1</v>
          </cell>
          <cell r="P26" t="str">
            <v>2.2.1</v>
          </cell>
          <cell r="Q26" t="str">
            <v>2.5.1</v>
          </cell>
          <cell r="R26" t="str">
            <v>2.2.1</v>
          </cell>
          <cell r="T26" t="str">
            <v>Средневзвешенная стоимость 1 кВт.ч (с учетом мощности)</v>
          </cell>
          <cell r="U26" t="str">
            <v>Средневзвешенная стоимость 1 кВт.ч (с учетом мощности)</v>
          </cell>
          <cell r="V26" t="str">
            <v>Средневзвешенная стоимость 1 кВт.ч (с учетом мощности)</v>
          </cell>
          <cell r="W26" t="str">
            <v>Средневзвешенная стоимость 1 кВт.ч (с учетом мощности)</v>
          </cell>
        </row>
        <row r="27">
          <cell r="L27" t="str">
            <v>2.3.2</v>
          </cell>
          <cell r="M27" t="str">
            <v>Объём приобретения электрической энергии</v>
          </cell>
          <cell r="N27" t="str">
            <v/>
          </cell>
          <cell r="O27" t="str">
            <v>2.3.2</v>
          </cell>
          <cell r="P27" t="str">
            <v>2.2.2</v>
          </cell>
          <cell r="Q27" t="str">
            <v>2.5.2</v>
          </cell>
          <cell r="R27" t="str">
            <v>2.2.2</v>
          </cell>
          <cell r="T27" t="str">
            <v>Объём приобретения электрической энергии</v>
          </cell>
          <cell r="U27" t="str">
            <v>Объём приобретения электрической энергии</v>
          </cell>
          <cell r="V27" t="str">
            <v>Объём приобретения электрической энергии</v>
          </cell>
          <cell r="W27" t="str">
            <v>Объём приобретения электрической энергии</v>
          </cell>
        </row>
        <row r="28">
          <cell r="L28" t="str">
            <v>2.4</v>
          </cell>
          <cell r="M28" t="str">
            <v>Расходы на приобретение холодной воды, используемой в технологическом процессе</v>
          </cell>
          <cell r="N28" t="str">
            <v/>
          </cell>
          <cell r="O28" t="str">
            <v>2.4</v>
          </cell>
          <cell r="T28" t="str">
            <v>Расходы на приобретение холодной воды, используемой в технологическом процессе</v>
          </cell>
        </row>
        <row r="29">
          <cell r="L29" t="str">
            <v>2.5</v>
          </cell>
          <cell r="M29" t="str">
            <v>Расходы на  химические реагенты, используемые в технологическом процессе</v>
          </cell>
          <cell r="N29" t="str">
            <v/>
          </cell>
          <cell r="O29" t="str">
            <v>2.5</v>
          </cell>
          <cell r="P29" t="str">
            <v>2.3</v>
          </cell>
          <cell r="R29" t="str">
            <v>2.3</v>
          </cell>
          <cell r="T29" t="str">
            <v>Расходы на  химические реагенты, используемые в технологическом процессе</v>
          </cell>
          <cell r="U29" t="str">
            <v>Расходы на химические реагенты, используемые в технологическом процессе</v>
          </cell>
          <cell r="W29" t="str">
            <v>Расходы на химические реагенты, используемые в технологическом процессе</v>
          </cell>
        </row>
        <row r="30">
          <cell r="L30" t="str">
            <v>2.6</v>
          </cell>
          <cell r="M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N30" t="str">
            <v/>
          </cell>
          <cell r="O30" t="str">
            <v>2.6</v>
          </cell>
          <cell r="P30" t="str">
            <v>2.4</v>
          </cell>
          <cell r="Q30" t="str">
            <v>2.6</v>
          </cell>
          <cell r="R30" t="str">
            <v>2.4</v>
          </cell>
          <cell r="T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U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V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W30" t="str">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ell>
          <cell r="AA30" t="str">
            <v>Указывается общая сумма расходов на оплату труда и отчислений на социальные нужды основного производственного персонала.</v>
          </cell>
          <cell r="AB30" t="str">
            <v>Указывается общая сумма расходов на оплату труда и отчислений на социальные нужды основного производственного персонала.</v>
          </cell>
          <cell r="AC30" t="str">
            <v>Указывается общая сумма расходов на оплату труда и отчислений на социальные нужды основного производственного персонала.</v>
          </cell>
        </row>
        <row r="31">
          <cell r="L31" t="str">
            <v>2.6.1</v>
          </cell>
          <cell r="M31" t="str">
            <v>Расходы на оплату труда основного производственного персонала</v>
          </cell>
          <cell r="N31" t="str">
            <v/>
          </cell>
          <cell r="O31" t="str">
            <v>2.6.1</v>
          </cell>
          <cell r="P31" t="str">
            <v>2.4.1</v>
          </cell>
          <cell r="Q31" t="str">
            <v>2.6.1</v>
          </cell>
          <cell r="R31" t="str">
            <v>2.4.1</v>
          </cell>
          <cell r="T31" t="str">
            <v>Расходы на оплату труда основного производственного персонала</v>
          </cell>
          <cell r="U31" t="str">
            <v>Расходы на оплату труда основного производственного персонала</v>
          </cell>
          <cell r="V31" t="str">
            <v>Расходы на оплату труда основного производственного персонала</v>
          </cell>
          <cell r="W31" t="str">
            <v>Расходы на оплату труда основного производственного персонала</v>
          </cell>
        </row>
        <row r="32">
          <cell r="L32" t="str">
            <v>2.6.2</v>
          </cell>
          <cell r="M32" t="str">
            <v>Страховые взносы на обязательное социальное страхование, выплачиваемые из фонда оплаты труда основного производственного персонала</v>
          </cell>
          <cell r="N32" t="str">
            <v/>
          </cell>
          <cell r="O32" t="str">
            <v>2.6.2</v>
          </cell>
          <cell r="P32" t="str">
            <v>2.4.2</v>
          </cell>
          <cell r="Q32" t="str">
            <v>2.6.2</v>
          </cell>
          <cell r="R32" t="str">
            <v>2.4.2</v>
          </cell>
          <cell r="T32" t="str">
            <v>Страховые взносы на обязательное социальное страхование, выплачиваемые из фонда оплаты труда основного производственного персонала</v>
          </cell>
          <cell r="U32" t="str">
            <v>Страховые взносы на обязательное социальное страхование, выплачиваемые из фонда оплаты труда основного производственного персонала</v>
          </cell>
          <cell r="V32" t="str">
            <v>Страховые взносы на обязательное социальное страхование, выплачиваемые из фонда оплаты труда основного производственного персонала</v>
          </cell>
          <cell r="W32" t="str">
            <v>Страховые взносы на обязательное социальное страхование, выплачиваемые из фонда оплаты труда основного производственного персонала</v>
          </cell>
        </row>
        <row r="33">
          <cell r="L33" t="str">
            <v>2.7</v>
          </cell>
          <cell r="M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N33" t="str">
            <v/>
          </cell>
          <cell r="O33" t="str">
            <v>2.7</v>
          </cell>
          <cell r="P33" t="str">
            <v>2.5</v>
          </cell>
          <cell r="Q33" t="str">
            <v>2.7</v>
          </cell>
          <cell r="R33" t="str">
            <v>2.5</v>
          </cell>
          <cell r="T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U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V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ell>
          <cell r="W33" t="str">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ell>
          <cell r="AA33" t="str">
            <v>Указывается общая сумма расходов на оплату труда и отчислений на социальные нужды административно-управленческого персонала.</v>
          </cell>
          <cell r="AB33" t="str">
            <v>Указывается общая сумма расходов на оплату труда и отчислений на социальные нужды административно-управленческого персонала.</v>
          </cell>
          <cell r="AC33" t="str">
            <v>Указывается общая сумма расходов на оплату труда и отчислений на социальные нужды административно-управленческого персонала.</v>
          </cell>
        </row>
        <row r="34">
          <cell r="L34" t="str">
            <v>2.7.1</v>
          </cell>
          <cell r="M34" t="str">
            <v>Расходы на оплату труда административно-управленческого персонала</v>
          </cell>
          <cell r="N34" t="str">
            <v/>
          </cell>
          <cell r="O34" t="str">
            <v>2.7.1</v>
          </cell>
          <cell r="P34" t="str">
            <v>2.5.1</v>
          </cell>
          <cell r="Q34" t="str">
            <v>2.7.1</v>
          </cell>
          <cell r="R34" t="str">
            <v>2.5.1</v>
          </cell>
          <cell r="T34" t="str">
            <v>Расходы на оплату труда административно-управленческого персонала</v>
          </cell>
          <cell r="U34" t="str">
            <v>Расходы на оплату труда административно-управленческого персонала</v>
          </cell>
          <cell r="V34" t="str">
            <v>Расходы на оплату труда административно-управленческого персонала</v>
          </cell>
          <cell r="W34" t="str">
            <v>Расходы на оплату труда административно-управленческого персонала, в том числе:</v>
          </cell>
        </row>
        <row r="35">
          <cell r="L35" t="str">
            <v>2.7.2</v>
          </cell>
          <cell r="M35" t="str">
            <v>Страховые взносы на обязательное социальное страхование, выплачиваемые из фонда оплаты труда административно-управленческого персонала</v>
          </cell>
          <cell r="N35" t="str">
            <v/>
          </cell>
          <cell r="O35" t="str">
            <v>2.7.2</v>
          </cell>
          <cell r="P35" t="str">
            <v>2.5.2</v>
          </cell>
          <cell r="Q35" t="str">
            <v>2.7.2</v>
          </cell>
          <cell r="R35" t="str">
            <v>2.5.2</v>
          </cell>
          <cell r="T35" t="str">
            <v>Страховые взносы на обязательное социальное страхование, выплачиваемые из фонда оплаты труда административно-управленческого персонала</v>
          </cell>
          <cell r="U35" t="str">
            <v>Страховые взносы на обязательное социальное страхование, выплачиваемые из фонда оплаты труда административно-управленческого персонала</v>
          </cell>
          <cell r="V35" t="str">
            <v>Страховые взносы на обязательное социальное страхование, выплачиваемые из фонда оплаты труда административно-управленческого персонала</v>
          </cell>
          <cell r="W35" t="str">
            <v>Страховые взносы на обязательное социальное страхование, выплачиваемые из фонда оплаты труда административно-управленческого персонала</v>
          </cell>
        </row>
        <row r="36">
          <cell r="L36" t="str">
            <v>2.8</v>
          </cell>
          <cell r="M36" t="str">
            <v>Расходы на амортизацию основных средств и нематериальных активов</v>
          </cell>
          <cell r="N36" t="str">
            <v/>
          </cell>
          <cell r="O36" t="str">
            <v>2.8</v>
          </cell>
          <cell r="P36" t="str">
            <v>2.6</v>
          </cell>
          <cell r="Q36" t="str">
            <v>2.8</v>
          </cell>
          <cell r="R36" t="str">
            <v>2.6</v>
          </cell>
          <cell r="T36" t="str">
            <v>Расходы на амортизацию основных средств и нематериальных активов</v>
          </cell>
          <cell r="U36" t="str">
            <v>Расходы на амортизацию основных средств и нематериальных активов</v>
          </cell>
          <cell r="V36" t="str">
            <v>Расходы на амортизацию основных средств и нематериальных активов</v>
          </cell>
          <cell r="W36" t="str">
            <v>Расходы на амортизацию основных средств и нематериальных активов</v>
          </cell>
        </row>
        <row r="37">
          <cell r="L37" t="str">
            <v>2.8.1</v>
          </cell>
          <cell r="M37" t="str">
            <v>Расходы на амортизацию основных средств</v>
          </cell>
          <cell r="N37" t="str">
            <v/>
          </cell>
          <cell r="O37" t="str">
            <v>2.8.1</v>
          </cell>
          <cell r="P37" t="str">
            <v>2.6.1</v>
          </cell>
          <cell r="Q37" t="str">
            <v>2.8.1</v>
          </cell>
          <cell r="R37" t="str">
            <v>2.6.1</v>
          </cell>
          <cell r="T37" t="str">
            <v>Расходы на амортизацию основных средств</v>
          </cell>
          <cell r="U37" t="str">
            <v>Расходы на амортизацию основных средств</v>
          </cell>
          <cell r="V37" t="str">
            <v>Расходы на амортизацию основных средств</v>
          </cell>
          <cell r="W37" t="str">
            <v>Расходы на амортизацию основных средств</v>
          </cell>
        </row>
        <row r="38">
          <cell r="L38" t="str">
            <v>2.8.2</v>
          </cell>
          <cell r="M38" t="str">
            <v>Расходы на амортизацию нематериальных активов</v>
          </cell>
          <cell r="N38" t="str">
            <v/>
          </cell>
          <cell r="O38" t="str">
            <v>2.8.2</v>
          </cell>
          <cell r="P38" t="str">
            <v>2.6.2</v>
          </cell>
          <cell r="Q38" t="str">
            <v>2.8.2</v>
          </cell>
          <cell r="R38" t="str">
            <v>2.6.2</v>
          </cell>
          <cell r="T38" t="str">
            <v>Расходы на амортизацию нематериальных активов</v>
          </cell>
          <cell r="U38" t="str">
            <v>Расходы на амортизацию нематериальных активов</v>
          </cell>
          <cell r="V38" t="str">
            <v>Расходы на амортизацию нематериальных активов</v>
          </cell>
          <cell r="W38" t="str">
            <v>Расходы на амортизацию нематериальных активов</v>
          </cell>
        </row>
        <row r="39">
          <cell r="L39" t="str">
            <v>2.9</v>
          </cell>
          <cell r="M39" t="str">
            <v>Расходы на аренду имущества, используемого для осуществления регулируемого вида деятельности</v>
          </cell>
          <cell r="N39" t="str">
            <v/>
          </cell>
          <cell r="O39" t="str">
            <v>2.9</v>
          </cell>
          <cell r="P39" t="str">
            <v>2.7</v>
          </cell>
          <cell r="Q39" t="str">
            <v>2.9</v>
          </cell>
          <cell r="R39" t="str">
            <v>2.7</v>
          </cell>
          <cell r="T39" t="str">
            <v>Расходы на аренду имущества, используемого для осуществления регулируемого вида деятельности</v>
          </cell>
          <cell r="U39" t="str">
            <v>Расходы на аренду имущества, используемого для осуществления регулируемых видов деятельности в сфере холодного водоснабжения</v>
          </cell>
          <cell r="V39" t="str">
            <v>Расходы на аренду имущества, используемого для осуществления регулируемых видов деятельности в сфере горячего водоснабжения</v>
          </cell>
          <cell r="W39" t="str">
            <v>Расходы на аренду имущества, используемого для осуществления регулируемых видов деятельности в сфере водоотведения</v>
          </cell>
        </row>
        <row r="40">
          <cell r="L40" t="str">
            <v>2.10</v>
          </cell>
          <cell r="M40" t="str">
            <v>Общепроизводственные расходы, в том числе:</v>
          </cell>
          <cell r="N40" t="str">
            <v>Указывается общая сумма общепроизводственных расходов.</v>
          </cell>
          <cell r="O40" t="str">
            <v>2.10</v>
          </cell>
          <cell r="P40" t="str">
            <v>2.8</v>
          </cell>
          <cell r="Q40" t="str">
            <v>2.10</v>
          </cell>
          <cell r="R40" t="str">
            <v>2.8</v>
          </cell>
          <cell r="T40" t="str">
            <v>Общепроизводственные расходы, в том числе:</v>
          </cell>
          <cell r="U40" t="str">
            <v>Общепроизводственные расходы, в том числе:</v>
          </cell>
          <cell r="V40" t="str">
            <v>Общепроизводственные расходы, в том числе:</v>
          </cell>
          <cell r="W40" t="str">
            <v>Общепроизводственные расходы, в том числе:</v>
          </cell>
          <cell r="Z40" t="str">
            <v>Указывается общая сумма общепроизводственных расходов.</v>
          </cell>
          <cell r="AA40" t="str">
            <v>Указывается общая сумма общепроизводственных расходов.</v>
          </cell>
          <cell r="AB40" t="str">
            <v>Указывается общая сумма общепроизводственных расходов.</v>
          </cell>
          <cell r="AC40" t="str">
            <v>Указывается общая сумма общепроизводственных расходов.</v>
          </cell>
        </row>
        <row r="41">
          <cell r="L41" t="str">
            <v>2.10.1</v>
          </cell>
          <cell r="M41" t="str">
            <v>Расходы на текущий ремонт</v>
          </cell>
          <cell r="N41" t="str">
            <v>Указываются расходы на текущий ремонт, отнесенные к общепроизводственным расходам.</v>
          </cell>
          <cell r="O41" t="str">
            <v>2.10.1</v>
          </cell>
          <cell r="P41" t="str">
            <v>2.8.1</v>
          </cell>
          <cell r="Q41" t="str">
            <v>2.10.1</v>
          </cell>
          <cell r="R41" t="str">
            <v>2.8.1</v>
          </cell>
          <cell r="T41" t="str">
            <v>Расходы на текущий ремонт</v>
          </cell>
          <cell r="U41" t="str">
            <v>Расходы на текущий ремонт</v>
          </cell>
          <cell r="V41" t="str">
            <v>Расходы на текущий ремонт</v>
          </cell>
          <cell r="W41" t="str">
            <v>Расходы на текущий ремонт</v>
          </cell>
          <cell r="Z41" t="str">
            <v>Указываются расходы на текущий ремонт, отнесенные к общепроизводственным расходам.</v>
          </cell>
          <cell r="AA41" t="str">
            <v>Указываются расходы на текущий ремонт, отнесенные к общепроизводственным расходам.</v>
          </cell>
          <cell r="AB41" t="str">
            <v>Указываются расходы на текущий ремонт, отнесенные к общепроизводственным расходам.</v>
          </cell>
          <cell r="AC41" t="str">
            <v>Указываются расходы на текущий ремонт, отнесенные к общепроизводственным расходам.</v>
          </cell>
        </row>
        <row r="42">
          <cell r="L42" t="str">
            <v>2.10.2</v>
          </cell>
          <cell r="M42" t="str">
            <v>Расходы на капитальный ремонт</v>
          </cell>
          <cell r="N42" t="str">
            <v>Указываются расходы на капитальный ремонт, отнесенные к общепроизводственным расходам.</v>
          </cell>
          <cell r="O42" t="str">
            <v>2.10.2</v>
          </cell>
          <cell r="P42" t="str">
            <v>2.8.2</v>
          </cell>
          <cell r="Q42" t="str">
            <v>2.10.2</v>
          </cell>
          <cell r="R42" t="str">
            <v>2.8.2</v>
          </cell>
          <cell r="T42" t="str">
            <v>Расходы на капитальный ремонт</v>
          </cell>
          <cell r="U42" t="str">
            <v>Расходы на капитальный ремонт</v>
          </cell>
          <cell r="V42" t="str">
            <v>Расходы на капитальный ремонт</v>
          </cell>
          <cell r="W42" t="str">
            <v>Расходы на капитальный ремонт</v>
          </cell>
          <cell r="Z42" t="str">
            <v>Указываются расходы на капитальный ремонт, отнесенные к общепроизводственным расходам.</v>
          </cell>
          <cell r="AA42" t="str">
            <v>Указываются расходы на капитальный ремонт, отнесенные к общепроизводственным расходам.</v>
          </cell>
          <cell r="AB42" t="str">
            <v>Указываются расходы на капитальный ремонт, отнесенные к общепроизводственным расходам.</v>
          </cell>
          <cell r="AC42" t="str">
            <v>Указываются расходы на капитальный ремонт, отнесенные к общепроизводственным расходам.</v>
          </cell>
        </row>
        <row r="43">
          <cell r="L43" t="str">
            <v>2.11</v>
          </cell>
          <cell r="M43" t="str">
            <v>Общехозяйственные расходы, в том числе:</v>
          </cell>
          <cell r="N43" t="str">
            <v>Указывается общая сумма общехозяйственных расходов.</v>
          </cell>
          <cell r="O43" t="str">
            <v>2.11</v>
          </cell>
          <cell r="P43" t="str">
            <v>2.9</v>
          </cell>
          <cell r="Q43" t="str">
            <v>2.11</v>
          </cell>
          <cell r="R43" t="str">
            <v>2.9</v>
          </cell>
          <cell r="T43" t="str">
            <v>Общехозяйственные расходы, в том числе:</v>
          </cell>
          <cell r="U43" t="str">
            <v>Общехозяйственные расходы, в том числе:</v>
          </cell>
          <cell r="V43" t="str">
            <v>Общехозяйственные расходы, в том числе:</v>
          </cell>
          <cell r="W43" t="str">
            <v>Общехозяйственные расходы, в том числе:</v>
          </cell>
          <cell r="Z43" t="str">
            <v>Указывается общая сумма общехозяйственных расходов.</v>
          </cell>
          <cell r="AA43" t="str">
            <v>Указывается общая сумма общехозяйственных расходов.</v>
          </cell>
          <cell r="AB43" t="str">
            <v>Указывается общая сумма общехозяйственных расходов.</v>
          </cell>
          <cell r="AC43" t="str">
            <v>Указывается общая сумма общехозяйственных расходов.</v>
          </cell>
        </row>
        <row r="44">
          <cell r="L44" t="str">
            <v>2.11.1</v>
          </cell>
          <cell r="M44" t="str">
            <v>Расходы на текущий ремонт</v>
          </cell>
          <cell r="N44" t="str">
            <v>Указываются расходы на текущий ремонт, отнесенные к общехозяйственным расходам.</v>
          </cell>
          <cell r="O44" t="str">
            <v>2.11.1</v>
          </cell>
          <cell r="P44" t="str">
            <v>2.9.1</v>
          </cell>
          <cell r="Q44" t="str">
            <v>2.11.1</v>
          </cell>
          <cell r="R44" t="str">
            <v>2.9.1</v>
          </cell>
          <cell r="T44" t="str">
            <v>Расходы на текущий ремонт</v>
          </cell>
          <cell r="U44" t="str">
            <v>Расходы на текущий ремонт</v>
          </cell>
          <cell r="V44" t="str">
            <v>Расходы на текущий ремонт</v>
          </cell>
          <cell r="W44" t="str">
            <v>Расходы на текущий ремонт</v>
          </cell>
          <cell r="Z44" t="str">
            <v>Указываются расходы на текущий ремонт, отнесенные к общехозяйственным расходам.</v>
          </cell>
          <cell r="AA44" t="str">
            <v>Указываются расходы на текущий ремонт, отнесенные к общехозяйственным расходам.</v>
          </cell>
          <cell r="AB44" t="str">
            <v>Указываются расходы на текущий ремонт, отнесенные к общехозяйственным расходам.</v>
          </cell>
          <cell r="AC44" t="str">
            <v>Указываются расходы на текущий ремонт, отнесенные к общехозяйственным расходам.</v>
          </cell>
        </row>
        <row r="45">
          <cell r="L45" t="str">
            <v>2.11.2</v>
          </cell>
          <cell r="M45" t="str">
            <v>Расходы на капитальный ремонт</v>
          </cell>
          <cell r="N45" t="str">
            <v>Указываются расходы на капитальный ремонт, отнесенные к общехозяйственным расходам.</v>
          </cell>
          <cell r="O45" t="str">
            <v>2.11.2</v>
          </cell>
          <cell r="P45" t="str">
            <v>2.9.2</v>
          </cell>
          <cell r="Q45" t="str">
            <v>2.11.2</v>
          </cell>
          <cell r="R45" t="str">
            <v>2.9.2</v>
          </cell>
          <cell r="T45" t="str">
            <v>Расходы на капитальный ремонт</v>
          </cell>
          <cell r="U45" t="str">
            <v>Расходы на капитальный ремонт</v>
          </cell>
          <cell r="V45" t="str">
            <v>Расходы на капитальный ремонт</v>
          </cell>
          <cell r="W45" t="str">
            <v>Расходы на капитальный ремонт</v>
          </cell>
          <cell r="Z45" t="str">
            <v>Указываются расходы на капитальный ремонт, отнесенные к общехозяйственным расходам.</v>
          </cell>
          <cell r="AA45" t="str">
            <v>Указываются расходы на капитальный ремонт, отнесенные к общехозяйственным расходам.</v>
          </cell>
          <cell r="AB45" t="str">
            <v>Указываются расходы на капитальный ремонт, отнесенные к общехозяйственным расходам.</v>
          </cell>
          <cell r="AC45" t="str">
            <v>Указываются расходы на капитальный ремонт, отнесенные к общехозяйственным расходам.</v>
          </cell>
        </row>
        <row r="46">
          <cell r="L46" t="str">
            <v>2.12</v>
          </cell>
          <cell r="M46" t="str">
            <v>Расходы на капитальный и текущий ремонт основных средств</v>
          </cell>
          <cell r="N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O46" t="str">
            <v>2.12</v>
          </cell>
          <cell r="P46" t="str">
            <v>2.10</v>
          </cell>
          <cell r="Q46" t="str">
            <v>2.12</v>
          </cell>
          <cell r="R46" t="str">
            <v>2.10</v>
          </cell>
          <cell r="T46" t="str">
            <v>Расходы на капитальный и текущий ремонт основных средств</v>
          </cell>
          <cell r="U46" t="str">
            <v>Расходы на капитальный и текущий ремонт основных средств</v>
          </cell>
          <cell r="V46" t="str">
            <v>Расходы на капитальный и текущий ремонт основных средств</v>
          </cell>
          <cell r="W46" t="str">
            <v>Расходы на капитальный и текущий ремонт основных средств</v>
          </cell>
          <cell r="Z46" t="str">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A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6"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7">
          <cell r="L47" t="str">
            <v>2.12.1</v>
          </cell>
          <cell r="M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N47" t="str">
            <v/>
          </cell>
          <cell r="O47" t="str">
            <v>2.12.1</v>
          </cell>
          <cell r="P47" t="str">
            <v>2.10.1</v>
          </cell>
          <cell r="Q47" t="str">
            <v>2.12.1</v>
          </cell>
          <cell r="R47" t="str">
            <v>2.10.1</v>
          </cell>
          <cell r="T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U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7"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48">
          <cell r="L48" t="str">
            <v/>
          </cell>
          <cell r="M48" t="str">
            <v/>
          </cell>
          <cell r="N48" t="str">
            <v/>
          </cell>
          <cell r="P48" t="str">
            <v>2.11</v>
          </cell>
          <cell r="Q48" t="str">
            <v>2.13</v>
          </cell>
          <cell r="R48" t="str">
            <v>2.11</v>
          </cell>
          <cell r="U48" t="str">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ell>
          <cell r="V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W48" t="str">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ell>
          <cell r="AA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B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cell r="AC48" t="str">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ell>
        </row>
        <row r="49">
          <cell r="L49" t="str">
            <v/>
          </cell>
          <cell r="M49" t="str">
            <v/>
          </cell>
          <cell r="N49" t="str">
            <v/>
          </cell>
          <cell r="P49" t="str">
            <v>2.11.1</v>
          </cell>
          <cell r="Q49" t="str">
            <v>2.13.1</v>
          </cell>
          <cell r="R49" t="str">
            <v>2.11.1</v>
          </cell>
          <cell r="U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V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cell r="W49" t="str">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ell>
        </row>
        <row r="50">
          <cell r="L50" t="str">
            <v>2.13</v>
          </cell>
          <cell r="M50" t="str">
            <v>Прочие расходы, которые подлежат отнесению на регулируемые виды деятельности в соответствии с законодательством Российской Федерации</v>
          </cell>
          <cell r="N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O50" t="str">
            <v>2.13</v>
          </cell>
          <cell r="P50" t="str">
            <v>2.12</v>
          </cell>
          <cell r="Q50" t="str">
            <v>2.14</v>
          </cell>
          <cell r="R50" t="str">
            <v>2.12</v>
          </cell>
          <cell r="T50" t="str">
            <v>Прочие расходы, которые подлежат отнесению на регулируемые виды деятельности в соответствии с законодательством Российской Федерации</v>
          </cell>
          <cell r="U50" t="str">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ell>
          <cell r="V50" t="str">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ell>
          <cell r="W50" t="str">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ell>
          <cell r="Z50" t="str">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ell>
          <cell r="AA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B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cell r="AC50" t="str">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ell>
        </row>
        <row r="51">
          <cell r="L51" t="str">
            <v>3</v>
          </cell>
          <cell r="M51" t="str">
            <v>Валовая прибыль (убытки) от реализации товаров и оказания услуг по регулируемому виду деятельности</v>
          </cell>
          <cell r="N51" t="str">
            <v/>
          </cell>
          <cell r="O51" t="str">
            <v>3</v>
          </cell>
          <cell r="T51" t="str">
            <v>Валовая прибыль (убытки) от реализации товаров и оказания услуг по регулируемому виду деятельности</v>
          </cell>
        </row>
        <row r="52">
          <cell r="L52" t="str">
            <v>4</v>
          </cell>
          <cell r="M52" t="str">
            <v>Чистая прибыль, полученная от регулируемого вида деятельности, в том числе:</v>
          </cell>
          <cell r="N52" t="str">
            <v>Указывается общая сумма чистой прибыли, полученной от регулируемого вида деятельности.</v>
          </cell>
          <cell r="O52" t="str">
            <v>4</v>
          </cell>
          <cell r="P52" t="str">
            <v>3</v>
          </cell>
          <cell r="Q52" t="str">
            <v>3</v>
          </cell>
          <cell r="R52" t="str">
            <v>3</v>
          </cell>
          <cell r="T52" t="str">
            <v>Чистая прибыль, полученная от регулируемого вида деятельности, в том числе:</v>
          </cell>
          <cell r="U52" t="str">
            <v>Чистая прибыль, полученная от регулируемого вида деятельности в сфере холодного водоснабжения, в том числе:</v>
          </cell>
          <cell r="V52" t="str">
            <v>Чистая прибыль, полученная от регулируемого вида деятельности в сфере горячего водоснабжения, в том числе:</v>
          </cell>
          <cell r="W52" t="str">
            <v>Чистая прибыль, полученная от регулируемого вида деятельности в сфере водоотведения, в том числе:</v>
          </cell>
          <cell r="Z52" t="str">
            <v>Указывается общая сумма чистой прибыли, полученной от регулируемого вида деятельности.</v>
          </cell>
          <cell r="AA52" t="str">
            <v>Указывается общая сумма чистой прибыли, полученной от регулируемого вида деятельности.</v>
          </cell>
          <cell r="AB52" t="str">
            <v>Указывается общая сумма чистой прибыли, полученной от регулируемого вида деятельности.</v>
          </cell>
          <cell r="AC52" t="str">
            <v>Указывается общая сумма чистой прибыли, полученной от регулируемого вида деятельности.</v>
          </cell>
        </row>
        <row r="53">
          <cell r="L53" t="str">
            <v>4.1</v>
          </cell>
          <cell r="M53" t="str">
            <v>Размер расходования чистой прибыли на финансирование мероприятий, предусмотренных инвестиционной программой регулируемой организации</v>
          </cell>
          <cell r="N53" t="str">
            <v/>
          </cell>
          <cell r="O53" t="str">
            <v>4.1</v>
          </cell>
          <cell r="P53" t="str">
            <v>3.1</v>
          </cell>
          <cell r="Q53" t="str">
            <v>3.1</v>
          </cell>
          <cell r="R53" t="str">
            <v>3.1</v>
          </cell>
          <cell r="T53" t="str">
            <v>Размер расходования чистой прибыли на финансирование мероприятий, предусмотренных инвестиционной программой регулируемой организации</v>
          </cell>
          <cell r="U53" t="str">
            <v>Размер расходования чистой прибыли на финансирование мероприятий, предусмотренных инвестиционной программой регулируемой организации</v>
          </cell>
          <cell r="V53" t="str">
            <v>Размер расходования чистой прибыли на финансирование мероприятий, предусмотренных инвестиционной программой регулируемой организации</v>
          </cell>
          <cell r="W53" t="str">
            <v>Размер расходования чистой прибыли на финансирование мероприятий, предусмотренных инвестиционной программой регулируемой организации</v>
          </cell>
        </row>
        <row r="54">
          <cell r="L54" t="str">
            <v>5</v>
          </cell>
          <cell r="M54" t="str">
            <v>Изменение стоимости основных фондов, в том числе:</v>
          </cell>
          <cell r="N54" t="str">
            <v>Указывается общее изменение стоимости основных фондов.</v>
          </cell>
          <cell r="O54" t="str">
            <v>5</v>
          </cell>
          <cell r="P54" t="str">
            <v>4</v>
          </cell>
          <cell r="Q54" t="str">
            <v>4</v>
          </cell>
          <cell r="R54" t="str">
            <v>4</v>
          </cell>
          <cell r="T54" t="str">
            <v>Изменение стоимости основных фондов, в том числе:</v>
          </cell>
          <cell r="U54" t="str">
            <v>Изменение стоимости основных фондов, в том числе:</v>
          </cell>
          <cell r="V54" t="str">
            <v>Изменение стоимости основных фондов, в том числе:</v>
          </cell>
          <cell r="W54" t="str">
            <v>Изменение стоимости основных фондов, в том числе:</v>
          </cell>
          <cell r="Z54" t="str">
            <v>Указывается общее изменение стоимости основных фондов.</v>
          </cell>
          <cell r="AA54" t="str">
            <v>Указывается общее изменение стоимости основных фондов.</v>
          </cell>
          <cell r="AB54" t="str">
            <v>Указывается общее изменение стоимости основных фондов.</v>
          </cell>
          <cell r="AC54" t="str">
            <v>Указывается общее изменение стоимости основных фондов.</v>
          </cell>
        </row>
        <row r="55">
          <cell r="L55" t="str">
            <v>5.1</v>
          </cell>
          <cell r="M55" t="str">
            <v>Изменение стоимости основных фондов за счет:</v>
          </cell>
          <cell r="N55" t="str">
            <v>Указываются общее изменение стоимости основных фондов за счет их ввода в эксплуатацию и вывода из эксплуатации.</v>
          </cell>
          <cell r="O55" t="str">
            <v>5.1</v>
          </cell>
          <cell r="P55" t="str">
            <v>4.1</v>
          </cell>
          <cell r="Q55" t="str">
            <v>4.1</v>
          </cell>
          <cell r="R55" t="str">
            <v>4.1</v>
          </cell>
          <cell r="T55" t="str">
            <v>Изменение стоимости основных фондов за счет:</v>
          </cell>
          <cell r="U55" t="str">
            <v>Изменение стоимости основных фондов за счет их ввода в эксплуатацию (вывода из эксплуатации)</v>
          </cell>
          <cell r="V55" t="str">
            <v>Изменение стоимости основных фондов за счет их ввода в эксплуатацию (вывода из эксплуатации)</v>
          </cell>
          <cell r="W55" t="str">
            <v>Изменение стоимости основных фондов за счет их ввода в эксплуатацию (вывода из эксплуатации)</v>
          </cell>
          <cell r="Z55" t="str">
            <v>Указываются общее изменение стоимости основных фондов за счет их ввода в эксплуатацию и вывода из эксплуатации.</v>
          </cell>
          <cell r="AA55" t="str">
            <v>Указываются общее изменение стоимости основных фондов за счет их ввода в эксплуатацию и вывода из эксплуатации.</v>
          </cell>
          <cell r="AB55" t="str">
            <v>Указываются общее изменение стоимости основных фондов за счет их ввода в эксплуатацию и вывода из эксплуатации.</v>
          </cell>
          <cell r="AC55" t="str">
            <v>Указываются общее изменение стоимости основных фондов за счет их ввода в эксплуатацию и вывода из эксплуатации.</v>
          </cell>
        </row>
        <row r="56">
          <cell r="L56" t="str">
            <v>5.1.1</v>
          </cell>
          <cell r="M56" t="str">
            <v>Изменения стоимости основных фондов за счет их ввода в эксплуатацию</v>
          </cell>
          <cell r="N56" t="str">
            <v>Указываются изменение стоимости основных фондов за счет их ввода в эксплуатацию.</v>
          </cell>
          <cell r="O56" t="str">
            <v>5.1.1</v>
          </cell>
          <cell r="P56" t="str">
            <v>4.1.1</v>
          </cell>
          <cell r="Q56" t="str">
            <v>4.1.1</v>
          </cell>
          <cell r="R56" t="str">
            <v>4.1.1</v>
          </cell>
          <cell r="T56" t="str">
            <v>Изменения стоимости основных фондов за счет их ввода в эксплуатацию</v>
          </cell>
          <cell r="U56" t="str">
            <v>Изменение стоимости основных фондов за счет их ввода в эксплуатацию</v>
          </cell>
          <cell r="V56" t="str">
            <v>Изменение стоимости основных фондов за счет их ввода в эксплуатацию</v>
          </cell>
          <cell r="W56" t="str">
            <v>Изменение стоимости основных фондов за счет их ввода в эксплуатацию</v>
          </cell>
          <cell r="Z56" t="str">
            <v>Указываются изменение стоимости основных фондов за счет их ввода в эксплуатацию.</v>
          </cell>
          <cell r="AA56" t="str">
            <v>Указываются изменение стоимости основных фондов за счет их ввода в эксплуатацию.</v>
          </cell>
          <cell r="AB56" t="str">
            <v>Указываются изменение стоимости основных фондов за счет их ввода в эксплуатацию.</v>
          </cell>
          <cell r="AC56" t="str">
            <v>Указываются изменение стоимости основных фондов за счет их ввода в эксплуатацию.</v>
          </cell>
        </row>
        <row r="57">
          <cell r="L57" t="str">
            <v>5.1.2</v>
          </cell>
          <cell r="M57" t="str">
            <v>Изменения стоимости основных фондов за счет их вывода в эксплуатацию</v>
          </cell>
          <cell r="N57" t="str">
            <v>Указываются изменение стоимости основных фондов за счет их вывода из эксплуатации.</v>
          </cell>
          <cell r="O57" t="str">
            <v>5.1.2</v>
          </cell>
          <cell r="P57" t="str">
            <v>4.1.2</v>
          </cell>
          <cell r="Q57" t="str">
            <v>4.1.2</v>
          </cell>
          <cell r="R57" t="str">
            <v>4.1.2</v>
          </cell>
          <cell r="T57" t="str">
            <v>Изменения стоимости основных фондов за счет их вывода в эксплуатацию</v>
          </cell>
          <cell r="U57" t="str">
            <v>Изменение стоимости основных фондов за счет их вывода в эксплуатацию</v>
          </cell>
          <cell r="V57" t="str">
            <v>Изменение стоимости основных фондов за счет их вывода в эксплуатацию</v>
          </cell>
          <cell r="W57" t="str">
            <v>Изменение стоимости основных фондов за счет их вывода в эксплуатацию</v>
          </cell>
          <cell r="Z57" t="str">
            <v>Указываются изменение стоимости основных фондов за счет их вывода из эксплуатации.</v>
          </cell>
          <cell r="AA57" t="str">
            <v>Указываются изменение стоимости основных фондов за счет их вывода из эксплуатации.</v>
          </cell>
          <cell r="AB57" t="str">
            <v>Указываются изменение стоимости основных фондов за счет их вывода из эксплуатации.</v>
          </cell>
          <cell r="AC57" t="str">
            <v>Указываются изменение стоимости основных фондов за счет их вывода из эксплуатации.</v>
          </cell>
        </row>
        <row r="58">
          <cell r="L58" t="str">
            <v>5.2</v>
          </cell>
          <cell r="M58" t="str">
            <v>Изменение стоимости основных фондов за счет их переоценки</v>
          </cell>
          <cell r="N58" t="str">
            <v/>
          </cell>
          <cell r="O58" t="str">
            <v>5.2</v>
          </cell>
          <cell r="P58" t="str">
            <v>4.2</v>
          </cell>
          <cell r="Q58" t="str">
            <v>4.2</v>
          </cell>
          <cell r="R58" t="str">
            <v>4.2</v>
          </cell>
          <cell r="T58" t="str">
            <v>Изменение стоимости основных фондов за счет их переоценки</v>
          </cell>
          <cell r="U58" t="str">
            <v>Изменение стоимости основных фондов за счет их переоценки</v>
          </cell>
          <cell r="V58" t="str">
            <v>Изменение стоимости основных фондов за счет их переоценки</v>
          </cell>
          <cell r="W58" t="str">
            <v>Изменение стоимости основных фондов за счет их переоценки</v>
          </cell>
        </row>
        <row r="59">
          <cell r="L59" t="str">
            <v/>
          </cell>
          <cell r="M59" t="str">
            <v/>
          </cell>
          <cell r="N59" t="str">
            <v/>
          </cell>
          <cell r="P59" t="str">
            <v>5</v>
          </cell>
          <cell r="Q59" t="str">
            <v>5</v>
          </cell>
          <cell r="R59" t="str">
            <v>5</v>
          </cell>
          <cell r="U59" t="str">
            <v>Валовая прибыль (убытки) от продажи товаров и услуг по регулируемым видам деятельности в сфере холодного водоснабжения</v>
          </cell>
          <cell r="V59" t="str">
            <v>Валовая прибыль (убытки) от продажи товаров и услуг по регулируемым видам деятельности в сфере горячего водоснабжения</v>
          </cell>
          <cell r="W59" t="str">
            <v>Валовая прибыль (убытки) от продажи товаров и услуг по регулируемым видам деятельности в сфере водоотведения</v>
          </cell>
        </row>
        <row r="60">
          <cell r="L60" t="str">
            <v>6</v>
          </cell>
          <cell r="M60" t="str">
            <v>Годовая бухгалтерская (финансовая) отчетность, включая бухгалтерский баланс и приложения к нему</v>
          </cell>
          <cell r="N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O60" t="str">
            <v>6</v>
          </cell>
          <cell r="P60" t="str">
            <v>6</v>
          </cell>
          <cell r="Q60" t="str">
            <v>6</v>
          </cell>
          <cell r="R60" t="str">
            <v>6</v>
          </cell>
          <cell r="T60" t="str">
            <v>Годовая бухгалтерская (финансовая) отчетность, включая бухгалтерский баланс и приложения к нему</v>
          </cell>
          <cell r="U60" t="str">
            <v>Годовая бухгалтерская (финансовая) отчетность, включая бухгалтерский баланс и приложения к нему</v>
          </cell>
          <cell r="V60" t="str">
            <v>Годовая бухгалтерская (финансовая) отчетность, включая бухгалтерский баланс и приложения к нему</v>
          </cell>
          <cell r="W60" t="str">
            <v>Годовая бухгалтерская (финансовая) отчетность, включая бухгалтерский баланс и приложения к нему</v>
          </cell>
          <cell r="Z60" t="str">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ell>
          <cell r="AA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cell r="AB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ell>
          <cell r="AC60" t="str">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ell>
        </row>
        <row r="61">
          <cell r="L61" t="str">
            <v/>
          </cell>
          <cell r="M61" t="str">
            <v/>
          </cell>
          <cell r="N61" t="str">
            <v/>
          </cell>
          <cell r="P61" t="str">
            <v>7</v>
          </cell>
          <cell r="U61" t="str">
            <v>Объём поднятой воды</v>
          </cell>
        </row>
        <row r="62">
          <cell r="L62" t="str">
            <v/>
          </cell>
          <cell r="M62" t="str">
            <v/>
          </cell>
          <cell r="N62" t="str">
            <v/>
          </cell>
          <cell r="P62" t="str">
            <v>8</v>
          </cell>
          <cell r="U62" t="str">
            <v>Объём покупной воды</v>
          </cell>
        </row>
        <row r="63">
          <cell r="L63" t="str">
            <v/>
          </cell>
          <cell r="M63" t="str">
            <v/>
          </cell>
          <cell r="N63" t="str">
            <v/>
          </cell>
          <cell r="P63" t="str">
            <v>9</v>
          </cell>
          <cell r="U63" t="str">
            <v>Объём воды, пропущенной через очистные сооружения</v>
          </cell>
        </row>
        <row r="64">
          <cell r="L64" t="str">
            <v/>
          </cell>
          <cell r="M64" t="str">
            <v/>
          </cell>
          <cell r="N64" t="str">
            <v/>
          </cell>
          <cell r="P64" t="str">
            <v>10</v>
          </cell>
          <cell r="U64" t="str">
            <v>Объём отпущенной потребителям воды, в том числе:</v>
          </cell>
          <cell r="AA64" t="str">
            <v>Указывается общий объем отпущенной потребителям воды.</v>
          </cell>
        </row>
        <row r="65">
          <cell r="L65" t="str">
            <v/>
          </cell>
          <cell r="M65" t="str">
            <v/>
          </cell>
          <cell r="N65" t="str">
            <v/>
          </cell>
          <cell r="P65" t="str">
            <v>10.1</v>
          </cell>
          <cell r="U65" t="str">
            <v>Объём отпущенной потребителям воды, определенный по приборам учета</v>
          </cell>
        </row>
        <row r="66">
          <cell r="L66" t="str">
            <v/>
          </cell>
          <cell r="M66" t="str">
            <v/>
          </cell>
          <cell r="N66" t="str">
            <v/>
          </cell>
          <cell r="P66" t="str">
            <v>10.2</v>
          </cell>
          <cell r="U66" t="str">
            <v>Объём отпущенной потребителям воды, определенный расчетным способом</v>
          </cell>
        </row>
        <row r="67">
          <cell r="L67" t="str">
            <v/>
          </cell>
          <cell r="M67" t="str">
            <v/>
          </cell>
          <cell r="N67" t="str">
            <v/>
          </cell>
          <cell r="P67" t="str">
            <v>10.2.1</v>
          </cell>
          <cell r="U67" t="str">
            <v>Объём отпущенной потребителям воды, определенный по нормативам потребления коммунальных услуг</v>
          </cell>
        </row>
        <row r="68">
          <cell r="L68" t="str">
            <v/>
          </cell>
          <cell r="M68" t="str">
            <v/>
          </cell>
          <cell r="N68" t="str">
            <v/>
          </cell>
          <cell r="P68" t="str">
            <v>10.2.2</v>
          </cell>
          <cell r="U68" t="str">
            <v xml:space="preserve">Объём отпущенной потребителям воды, определенный по нормативам потребления коммунальных ресурсов </v>
          </cell>
        </row>
        <row r="69">
          <cell r="L69" t="str">
            <v/>
          </cell>
          <cell r="M69" t="str">
            <v/>
          </cell>
          <cell r="N69" t="str">
            <v/>
          </cell>
          <cell r="P69" t="str">
            <v>11</v>
          </cell>
          <cell r="U69" t="str">
            <v>Потери воды в сетях</v>
          </cell>
        </row>
        <row r="70">
          <cell r="L70" t="str">
            <v/>
          </cell>
          <cell r="M70" t="str">
            <v/>
          </cell>
          <cell r="N70" t="str">
            <v/>
          </cell>
          <cell r="Q70" t="str">
            <v>7</v>
          </cell>
          <cell r="V70" t="str">
            <v>Объём приобретаемой холодной воды, используемой для горячего водоснабжения</v>
          </cell>
        </row>
        <row r="71">
          <cell r="L71" t="str">
            <v/>
          </cell>
          <cell r="M71" t="str">
            <v/>
          </cell>
          <cell r="N71" t="str">
            <v/>
          </cell>
          <cell r="Q71" t="str">
            <v>8</v>
          </cell>
          <cell r="V71" t="str">
            <v>Объём холодной воды, получаемой с применением собственных источников водозабора (скважин) и используемой для горячего водоснабжения</v>
          </cell>
        </row>
        <row r="72">
          <cell r="L72" t="str">
            <v/>
          </cell>
          <cell r="M72" t="str">
            <v/>
          </cell>
          <cell r="N72" t="str">
            <v/>
          </cell>
          <cell r="Q72" t="str">
            <v>9</v>
          </cell>
          <cell r="V72" t="str">
            <v>Объём приобретаемой тепловой энергии (мощности), используемой для горячего водоснабжения</v>
          </cell>
        </row>
        <row r="73">
          <cell r="L73" t="str">
            <v/>
          </cell>
          <cell r="M73" t="str">
            <v/>
          </cell>
          <cell r="N73" t="str">
            <v/>
          </cell>
          <cell r="Q73" t="str">
            <v>10</v>
          </cell>
          <cell r="V73" t="str">
            <v>Объём тепловой энергии, производимой с применением собственных источников и используемой для горячего водоснабжения</v>
          </cell>
        </row>
        <row r="74">
          <cell r="L74" t="str">
            <v/>
          </cell>
          <cell r="M74" t="str">
            <v/>
          </cell>
          <cell r="N74" t="str">
            <v/>
          </cell>
          <cell r="Q74" t="str">
            <v>11</v>
          </cell>
          <cell r="V74" t="str">
            <v>Потери горячей воды в сетях (процентов)</v>
          </cell>
        </row>
        <row r="75">
          <cell r="L75" t="str">
            <v/>
          </cell>
          <cell r="M75" t="str">
            <v/>
          </cell>
          <cell r="N75" t="str">
            <v/>
          </cell>
          <cell r="R75" t="str">
            <v>7</v>
          </cell>
          <cell r="W75" t="str">
            <v>Объём сточных вод, принятых от потребителей</v>
          </cell>
        </row>
        <row r="76">
          <cell r="L76" t="str">
            <v/>
          </cell>
          <cell r="M76" t="str">
            <v/>
          </cell>
          <cell r="N76" t="str">
            <v/>
          </cell>
          <cell r="R76" t="str">
            <v>8</v>
          </cell>
          <cell r="W76" t="str">
            <v>Объём сточных вод, принятых от других регулируемых организаций, осуществляющих водоотведение и (или) очистку сточных вод</v>
          </cell>
        </row>
        <row r="77">
          <cell r="L77" t="str">
            <v/>
          </cell>
          <cell r="M77" t="str">
            <v/>
          </cell>
          <cell r="N77" t="str">
            <v/>
          </cell>
          <cell r="R77" t="str">
            <v>9</v>
          </cell>
          <cell r="W77" t="str">
            <v>Объём сточных вод, пропущенных через очистные сооружения</v>
          </cell>
        </row>
        <row r="78">
          <cell r="L78" t="str">
            <v>7</v>
          </cell>
          <cell r="M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N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cell r="O78" t="str">
            <v>7</v>
          </cell>
          <cell r="T78" t="str">
            <v>Установленная тепловая мощность объектов основных фондов, используемых для теплоснабжения, в том числе по каждому источнику тепловой энергии</v>
          </cell>
          <cell r="Z78" t="str">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ell>
        </row>
        <row r="79">
          <cell r="L79" t="str">
            <v>8</v>
          </cell>
          <cell r="M79" t="str">
            <v>Тепловая нагрузка по договорам, заключенным в рамках осуществления регулируемых видов деятельности</v>
          </cell>
          <cell r="N79" t="str">
            <v>Регулируемыми организациями указывается информация по договорам, заключенным в рамках осуществления регулируемых видов деятельности</v>
          </cell>
          <cell r="O79" t="str">
            <v>8</v>
          </cell>
          <cell r="T79" t="str">
            <v>Тепловая нагрузка по договорам, заключенным в рамках осуществления регулируемых видов деятельности</v>
          </cell>
          <cell r="Z79" t="str">
            <v>Регулируемыми организациями указывается информация по договорам, заключенным в рамках осуществления регулируемых видов деятельности</v>
          </cell>
        </row>
        <row r="80">
          <cell r="L80" t="str">
            <v>9</v>
          </cell>
          <cell r="M80" t="str">
            <v>Объем вырабатываемой регулируемой организацией тепловой энергии в рамках осуществления регулируемых видов деятельности</v>
          </cell>
          <cell r="N80" t="str">
            <v>Регулируемыми организациями указывается информация тепловой энергии, выработанной в рамках осуществления регулируемых видов деятельности.</v>
          </cell>
          <cell r="O80" t="str">
            <v>9</v>
          </cell>
          <cell r="T80" t="str">
            <v>Объем вырабатываемой регулируемой организацией тепловой энергии в рамках осуществления регулируемых видов деятельности</v>
          </cell>
          <cell r="Z80" t="str">
            <v>Регулируемыми организациями указывается информация тепловой энергии, выработанной в рамках осуществления регулируемых видов деятельности.</v>
          </cell>
        </row>
        <row r="81">
          <cell r="L81" t="str">
            <v>9.1</v>
          </cell>
          <cell r="M81" t="str">
            <v>Объем приобретаемой регулируемой организацией тепловой энергии в рамках осуществления регулируемых видов деятельности</v>
          </cell>
          <cell r="N81" t="str">
            <v>Информация указывается только едиными теплоснабжающими организациями.</v>
          </cell>
          <cell r="O81" t="str">
            <v>9.1</v>
          </cell>
          <cell r="T81" t="str">
            <v>Объем приобретаемой регулируемой организацией тепловой энергии в рамках осуществления регулируемых видов деятельности</v>
          </cell>
          <cell r="Z81" t="str">
            <v>Информация указывается только едиными теплоснабжающими организациями.</v>
          </cell>
        </row>
        <row r="82">
          <cell r="L82" t="str">
            <v>10</v>
          </cell>
          <cell r="M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N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cell r="O82" t="str">
            <v>10</v>
          </cell>
          <cell r="T82" t="str">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ell>
          <cell r="Z82" t="str">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ell>
        </row>
        <row r="83">
          <cell r="L83" t="str">
            <v>10.1</v>
          </cell>
          <cell r="M83" t="str">
            <v xml:space="preserve">По приборам учёта </v>
          </cell>
          <cell r="N83" t="str">
            <v/>
          </cell>
          <cell r="O83" t="str">
            <v>10.1</v>
          </cell>
          <cell r="T83" t="str">
            <v xml:space="preserve">По приборам учёта </v>
          </cell>
        </row>
        <row r="84">
          <cell r="L84" t="str">
            <v>10.1.1</v>
          </cell>
          <cell r="M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cell r="N84" t="str">
            <v/>
          </cell>
          <cell r="O84" t="str">
            <v>10.1.1</v>
          </cell>
          <cell r="T84" t="str">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ell>
        </row>
        <row r="85">
          <cell r="L85" t="str">
            <v>10.2</v>
          </cell>
          <cell r="M85" t="str">
            <v>Расчётным путём</v>
          </cell>
          <cell r="N85" t="str">
            <v/>
          </cell>
          <cell r="O85" t="str">
            <v>10.2</v>
          </cell>
          <cell r="T85" t="str">
            <v>Расчётным путём</v>
          </cell>
        </row>
        <row r="86">
          <cell r="L86" t="str">
            <v>10.3</v>
          </cell>
          <cell r="M86" t="str">
            <v>По нормативам потребления коммунальных услуг и нормативам потребления коммунальных ресурсов</v>
          </cell>
          <cell r="N86" t="str">
            <v/>
          </cell>
          <cell r="O86" t="str">
            <v>10.3</v>
          </cell>
          <cell r="T86" t="str">
            <v>По нормативам потребления коммунальных услуг и нормативам потребления коммунальных ресурсов</v>
          </cell>
        </row>
        <row r="87">
          <cell r="L87" t="str">
            <v>11</v>
          </cell>
          <cell r="M87" t="str">
            <v>Нормативы технологических потерь при передаче тепловой энергии, теплоносителя по тепловым сетям, утвержденные уполномоченным органом</v>
          </cell>
          <cell r="N87" t="str">
            <v/>
          </cell>
          <cell r="O87" t="str">
            <v>11</v>
          </cell>
          <cell r="T87" t="str">
            <v>Нормативы технологических потерь при передаче тепловой энергии, теплоносителя по тепловым сетям, утвержденные уполномоченным органом</v>
          </cell>
        </row>
        <row r="88">
          <cell r="L88" t="str">
            <v>12</v>
          </cell>
          <cell r="M88" t="str">
            <v>Фактический объем потерь при передаче тепловой энергии</v>
          </cell>
          <cell r="N88" t="str">
            <v/>
          </cell>
          <cell r="O88" t="str">
            <v>12</v>
          </cell>
          <cell r="T88" t="str">
            <v>Фактический объем потерь при передаче тепловой энергии</v>
          </cell>
        </row>
        <row r="89">
          <cell r="L89" t="str">
            <v>13</v>
          </cell>
          <cell r="M89" t="str">
            <v>Среднесписочная численность основного производственного персонала</v>
          </cell>
          <cell r="N89" t="str">
            <v/>
          </cell>
          <cell r="O89" t="str">
            <v>13</v>
          </cell>
          <cell r="P89" t="str">
            <v>12</v>
          </cell>
          <cell r="Q89" t="str">
            <v>12</v>
          </cell>
          <cell r="R89" t="str">
            <v>10</v>
          </cell>
          <cell r="T89" t="str">
            <v>Среднесписочная численность основного производственного персонала</v>
          </cell>
          <cell r="U89" t="str">
            <v>Среднесписочная численность основного производственного персонала</v>
          </cell>
          <cell r="V89" t="str">
            <v>Среднесписочная численность основного производственного персонала</v>
          </cell>
          <cell r="W89" t="str">
            <v>Среднесписочная численность основного производственного персонала</v>
          </cell>
        </row>
        <row r="90">
          <cell r="L90" t="str">
            <v>14</v>
          </cell>
          <cell r="M90" t="str">
            <v>Среднесписочная численность административно-управленческого персонала</v>
          </cell>
          <cell r="N90" t="str">
            <v/>
          </cell>
          <cell r="O90" t="str">
            <v>14</v>
          </cell>
          <cell r="T90" t="str">
            <v>Среднесписочная численность административно-управленческого персонала</v>
          </cell>
        </row>
        <row r="91">
          <cell r="L91" t="str">
            <v/>
          </cell>
          <cell r="M91" t="str">
            <v/>
          </cell>
          <cell r="N91" t="str">
            <v/>
          </cell>
          <cell r="P91" t="str">
            <v>13</v>
          </cell>
          <cell r="Q91" t="str">
            <v>13</v>
          </cell>
          <cell r="U91" t="str">
            <v>Удельный расход электрической энергии на подачу воды в сеть</v>
          </cell>
          <cell r="V91" t="str">
            <v>Удельный расход электрической энергии на подачу воды в сеть</v>
          </cell>
        </row>
        <row r="92">
          <cell r="L92" t="str">
            <v/>
          </cell>
          <cell r="M92" t="str">
            <v/>
          </cell>
          <cell r="N92" t="str">
            <v/>
          </cell>
          <cell r="P92" t="str">
            <v>14</v>
          </cell>
          <cell r="U92" t="str">
            <v>Расход воды на собственные нужды, в том числе:</v>
          </cell>
          <cell r="AA92" t="str">
            <v>Указывается доля общего расхода воды на собственные нужны от объема отпуска воды потребителям.</v>
          </cell>
        </row>
        <row r="93">
          <cell r="L93" t="str">
            <v/>
          </cell>
          <cell r="M93" t="str">
            <v/>
          </cell>
          <cell r="N93" t="str">
            <v/>
          </cell>
          <cell r="P93" t="str">
            <v>14.1</v>
          </cell>
          <cell r="U93" t="str">
            <v>Расход воды на хозяйственно-бытовые нужды</v>
          </cell>
          <cell r="AA93" t="str">
            <v>Указывается доля расхода воды на хозяйственно-бытовые нужны от объема отпуска воды потребителям.</v>
          </cell>
        </row>
        <row r="94">
          <cell r="L94" t="str">
            <v/>
          </cell>
          <cell r="M94" t="str">
            <v/>
          </cell>
          <cell r="N94" t="str">
            <v/>
          </cell>
          <cell r="P94" t="str">
            <v>15</v>
          </cell>
          <cell r="U94" t="str">
            <v>Показатель использования производственных объектов (по объему перекачки), в том числе:</v>
          </cell>
          <cell r="AA94" t="str">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ell>
        </row>
        <row r="95">
          <cell r="L95" t="str">
            <v>15</v>
          </cell>
          <cell r="M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N95" t="str">
            <v/>
          </cell>
          <cell r="O95" t="str">
            <v>15</v>
          </cell>
          <cell r="T95" t="str">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row>
        <row r="96">
          <cell r="L96" t="str">
            <v>16</v>
          </cell>
          <cell r="M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N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cell r="O96" t="str">
            <v>16</v>
          </cell>
          <cell r="T96" t="str">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ell>
          <cell r="Z96" t="str">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ell>
        </row>
        <row r="97">
          <cell r="L97" t="str">
            <v>17</v>
          </cell>
          <cell r="M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N97" t="str">
            <v>Регулируемыми организациями указывается информация с по договорам, заключенным в рамках осуществления регулируемой деятельности.</v>
          </cell>
          <cell r="O97" t="str">
            <v>17</v>
          </cell>
          <cell r="T97" t="str">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7" t="str">
            <v>Регулируемыми организациями указывается информация с по договорам, заключенным в рамках осуществления регулируемой деятельности.</v>
          </cell>
        </row>
        <row r="98">
          <cell r="L98" t="str">
            <v>18</v>
          </cell>
          <cell r="M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N98" t="str">
            <v>Регулируемыми организациями указывается информация с по договорам, заключенным в рамках осуществления регулируемой деятельности.</v>
          </cell>
          <cell r="O98" t="str">
            <v>18</v>
          </cell>
          <cell r="T98" t="str">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ell>
          <cell r="Z98" t="str">
            <v>Регулируемыми организациями указывается информация с по договорам, заключенным в рамках осуществления регулируемой деятельности.</v>
          </cell>
        </row>
        <row r="99">
          <cell r="L99" t="str">
            <v>19</v>
          </cell>
          <cell r="M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N99" t="str">
            <v>Указывается ссылка на документ, предварительно загруженный в хранилище файлов ФГИС ЕИАС.</v>
          </cell>
          <cell r="O99" t="str">
            <v>19</v>
          </cell>
          <cell r="T99" t="str">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ell>
          <cell r="Z99" t="str">
            <v>Указывается ссылка на документ, предварительно загруженный в хранилище файлов ФГИС ЕИАС.</v>
          </cell>
        </row>
        <row r="100">
          <cell r="L100" t="str">
            <v>19.1</v>
          </cell>
          <cell r="M100" t="str">
            <v>Информация о показателях физического износа объектов теплоснабжения</v>
          </cell>
          <cell r="N100" t="str">
            <v>Указывается ссылка на документ, предварительно загруженный в хранилище файлов ФГИС ЕИАС.</v>
          </cell>
          <cell r="O100" t="str">
            <v>19.1</v>
          </cell>
          <cell r="T100" t="str">
            <v>Информация о показателях физического износа объектов теплоснабжения</v>
          </cell>
          <cell r="Z100" t="str">
            <v>Указывается ссылка на документ, предварительно загруженный в хранилище файлов ФГИС ЕИАС.</v>
          </cell>
        </row>
        <row r="101">
          <cell r="L101" t="str">
            <v>19.2</v>
          </cell>
          <cell r="M101" t="str">
            <v>Информация о показателях энергетической эффективности объектов теплоснабжения</v>
          </cell>
          <cell r="N101" t="str">
            <v>Указывается ссылка на документ, предварительно загруженный в хранилище файлов ФГИС ЕИАС.</v>
          </cell>
          <cell r="O101" t="str">
            <v>19.2</v>
          </cell>
          <cell r="T101" t="str">
            <v>Информация о показателях энергетической эффективности объектов теплоснабжения</v>
          </cell>
          <cell r="Z101" t="str">
            <v>Указывается ссылка на документ, предварительно загруженный в хранилище файлов ФГИС ЕИАС.</v>
          </cell>
        </row>
        <row r="148">
          <cell r="M148" t="str">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ell>
        </row>
      </sheetData>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row r="2">
          <cell r="B2" t="str">
            <v>Территория 1</v>
          </cell>
        </row>
      </sheetData>
      <sheetData sheetId="80"/>
      <sheetData sheetId="81">
        <row r="2">
          <cell r="A2" t="str">
            <v>4190064</v>
          </cell>
          <cell r="B2" t="str">
            <v>Производство тепловой энергии. Некомбинированная выработка</v>
          </cell>
        </row>
        <row r="3">
          <cell r="A3" t="str">
            <v>4190065</v>
          </cell>
          <cell r="B3" t="str">
            <v>Производство тепловой энергии. Комбинированная выработка с уст. мощностью производства электрической энергии менее 25 МВт</v>
          </cell>
        </row>
        <row r="4">
          <cell r="A4" t="str">
            <v>4190066</v>
          </cell>
          <cell r="B4" t="str">
            <v>Производство тепловой энергии. Комбинированная выработка с уст. мощностью производства электрической энергии 25 МВт и более</v>
          </cell>
        </row>
        <row r="5">
          <cell r="A5" t="str">
            <v>4190067</v>
          </cell>
          <cell r="B5" t="str">
            <v>Производство. Теплоноситель</v>
          </cell>
        </row>
        <row r="6">
          <cell r="A6" t="str">
            <v>4190068</v>
          </cell>
          <cell r="B6" t="str">
            <v>Передача. Тепловая энергия</v>
          </cell>
        </row>
        <row r="7">
          <cell r="A7" t="str">
            <v>4190069</v>
          </cell>
          <cell r="B7" t="str">
            <v>Передача. Теплоноситель</v>
          </cell>
        </row>
        <row r="8">
          <cell r="A8" t="str">
            <v>4190070</v>
          </cell>
          <cell r="B8" t="str">
            <v>Сбыт. Тепловая энергия</v>
          </cell>
        </row>
        <row r="9">
          <cell r="A9" t="str">
            <v>4190071</v>
          </cell>
          <cell r="B9" t="str">
            <v>Сбыт. Теплоноситель</v>
          </cell>
        </row>
        <row r="10">
          <cell r="A10" t="str">
            <v>4190072</v>
          </cell>
          <cell r="B10" t="str">
            <v>Подключение (технологическое присоединение) к системе теплоснабжения</v>
          </cell>
        </row>
        <row r="11">
          <cell r="A11" t="str">
            <v>4190073</v>
          </cell>
          <cell r="B11" t="str">
            <v>Поддержание резервной тепловой мощности при отсутствии потребления тепловой энергии</v>
          </cell>
        </row>
      </sheetData>
      <sheetData sheetId="82"/>
      <sheetData sheetId="83"/>
      <sheetData sheetId="84"/>
      <sheetData sheetId="85"/>
      <sheetData sheetId="86"/>
      <sheetData sheetId="87"/>
      <sheetData sheetId="8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eiashmao.admhmao.ru/lk/files/Files/qpZNXj/9b6673cd-92ab-4d1e-94c6-74d453db74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Q65"/>
  <sheetViews>
    <sheetView showGridLines="0" topLeftCell="P25" zoomScale="90" workbookViewId="0">
      <selection activeCell="T59" sqref="T59:BK59"/>
    </sheetView>
  </sheetViews>
  <sheetFormatPr defaultColWidth="10.5703125" defaultRowHeight="14.25" customHeight="1"/>
  <cols>
    <col min="1" max="1" width="10.5703125" style="1"/>
    <col min="2" max="2" width="11" style="1" hidden="1" customWidth="1"/>
    <col min="3" max="3" width="10.5703125" style="1"/>
    <col min="4" max="4" width="11.85546875" style="1" hidden="1" customWidth="1"/>
    <col min="5" max="5" width="10" style="1" hidden="1" customWidth="1"/>
    <col min="6" max="6" width="8.7109375" style="1" hidden="1" customWidth="1"/>
    <col min="7" max="7" width="7.5703125" style="1" hidden="1" customWidth="1"/>
    <col min="8" max="8" width="11.42578125" style="1" hidden="1" customWidth="1"/>
    <col min="9" max="9" width="12" style="1" hidden="1" customWidth="1"/>
    <col min="10" max="10" width="9.85546875" style="1" hidden="1" customWidth="1"/>
    <col min="11" max="11" width="11.42578125" style="1" hidden="1" customWidth="1"/>
    <col min="12" max="12" width="19.140625" style="2" hidden="1" customWidth="1"/>
    <col min="13" max="14" width="12.28515625" style="3" hidden="1" customWidth="1"/>
    <col min="15" max="15" width="23.42578125" style="3" hidden="1" customWidth="1"/>
    <col min="16" max="16" width="3" style="4" customWidth="1"/>
    <col min="17" max="18" width="3" style="5" customWidth="1"/>
    <col min="19" max="19" width="12" style="6" customWidth="1"/>
    <col min="20" max="20" width="31" style="7" customWidth="1"/>
    <col min="21" max="21" width="0.140625" style="7" customWidth="1"/>
    <col min="22" max="22" width="24.7109375" style="7" hidden="1" customWidth="1"/>
    <col min="23" max="23" width="0.140625" style="7" hidden="1" customWidth="1"/>
    <col min="24" max="25" width="24.7109375" style="7" hidden="1" customWidth="1"/>
    <col min="26" max="26" width="11.7109375" style="7" hidden="1" customWidth="1"/>
    <col min="27" max="27" width="3.7109375" style="7" hidden="1" customWidth="1"/>
    <col min="28" max="28" width="11.7109375" style="7" hidden="1" customWidth="1"/>
    <col min="29" max="29" width="8.5703125" style="7" hidden="1" customWidth="1"/>
    <col min="30" max="30" width="24.7109375" style="7" customWidth="1"/>
    <col min="31" max="31" width="0.140625" style="7" customWidth="1"/>
    <col min="32" max="33" width="24" style="7" customWidth="1"/>
    <col min="34" max="34" width="11" style="7" customWidth="1"/>
    <col min="35" max="35" width="3.7109375" style="7" customWidth="1"/>
    <col min="36" max="36" width="11" style="7" customWidth="1"/>
    <col min="37" max="37" width="8.5703125" style="7" customWidth="1"/>
    <col min="38" max="61" width="10.5703125" style="9"/>
    <col min="62" max="62" width="4" style="7" customWidth="1"/>
    <col min="63" max="63" width="115" style="7" customWidth="1"/>
    <col min="64" max="68" width="10" style="8" customWidth="1"/>
    <col min="69" max="69" width="10.5703125" style="7"/>
    <col min="70" max="16384" width="10.5703125" style="9"/>
  </cols>
  <sheetData>
    <row r="1" spans="1:69" ht="22.5" hidden="1" customHeight="1">
      <c r="AL1" s="7"/>
      <c r="AM1" s="7"/>
      <c r="AN1" s="7"/>
      <c r="AO1" s="7"/>
      <c r="AP1" s="7"/>
      <c r="AQ1" s="7"/>
      <c r="AR1" s="7"/>
      <c r="AS1" s="7"/>
      <c r="AT1" s="7"/>
      <c r="AU1" s="7"/>
      <c r="AV1" s="7"/>
      <c r="AW1" s="7"/>
      <c r="AX1" s="7"/>
      <c r="AY1" s="7"/>
      <c r="AZ1" s="7"/>
      <c r="BA1" s="7"/>
      <c r="BB1" s="7"/>
      <c r="BC1" s="7"/>
      <c r="BD1" s="7"/>
      <c r="BE1" s="7"/>
      <c r="BF1" s="7"/>
      <c r="BG1" s="7"/>
      <c r="BH1" s="7"/>
      <c r="BI1" s="7"/>
      <c r="BQ1" s="7" t="s">
        <v>0</v>
      </c>
    </row>
    <row r="2" spans="1:69" ht="21" hidden="1" customHeight="1">
      <c r="A2" s="10"/>
      <c r="B2" s="10"/>
      <c r="C2" s="10"/>
      <c r="D2" s="10"/>
      <c r="E2" s="11">
        <v>1</v>
      </c>
      <c r="F2" s="10"/>
      <c r="G2" s="10"/>
      <c r="H2" s="10"/>
      <c r="I2" s="10"/>
      <c r="J2" s="10"/>
      <c r="K2" s="10"/>
      <c r="L2" s="12"/>
      <c r="M2" s="13"/>
      <c r="N2" s="13"/>
      <c r="O2" s="13"/>
      <c r="Q2" s="14"/>
      <c r="R2" s="15"/>
      <c r="S2" s="16" t="e">
        <f>INDEX(PT_DIFFERENTIATION_NUM_NTAR,MATCH(A2,PT_DIFFERENTIATION_NTAR_ID,0))</f>
        <v>#N/A</v>
      </c>
      <c r="T2" s="17" t="s">
        <v>1</v>
      </c>
      <c r="U2" s="18"/>
      <c r="V2" s="19"/>
      <c r="W2" s="20"/>
      <c r="X2" s="20"/>
      <c r="Y2" s="20"/>
      <c r="Z2" s="20"/>
      <c r="AA2" s="20"/>
      <c r="AB2" s="20"/>
      <c r="AC2" s="21"/>
      <c r="AD2" s="19" t="e">
        <f>INDEX(PT_DIFFERENTIATION_NTAR,MATCH(A2,PT_DIFFERENTIATION_NTAR_ID,0))</f>
        <v>#N/A</v>
      </c>
      <c r="AE2" s="20"/>
      <c r="AF2" s="20"/>
      <c r="AG2" s="20"/>
      <c r="AH2" s="20"/>
      <c r="AI2" s="20"/>
      <c r="AJ2" s="20"/>
      <c r="AK2" s="20"/>
      <c r="AL2" s="19"/>
      <c r="AM2" s="20"/>
      <c r="AN2" s="20"/>
      <c r="AO2" s="20"/>
      <c r="AP2" s="20"/>
      <c r="AQ2" s="20"/>
      <c r="AR2" s="20"/>
      <c r="AS2" s="21"/>
      <c r="AT2" s="19"/>
      <c r="AU2" s="20"/>
      <c r="AV2" s="20"/>
      <c r="AW2" s="20"/>
      <c r="AX2" s="20"/>
      <c r="AY2" s="20"/>
      <c r="AZ2" s="20"/>
      <c r="BA2" s="21"/>
      <c r="BB2" s="19"/>
      <c r="BC2" s="20"/>
      <c r="BD2" s="20"/>
      <c r="BE2" s="20"/>
      <c r="BF2" s="20"/>
      <c r="BG2" s="20"/>
      <c r="BH2" s="20"/>
      <c r="BI2" s="21"/>
      <c r="BJ2" s="21"/>
      <c r="BK2" s="22" t="s">
        <v>2</v>
      </c>
      <c r="BM2" s="23"/>
      <c r="BN2" s="23" t="str">
        <f t="shared" ref="BN2:BN15" si="0">IF(T2="","",T2)</f>
        <v>Наименование тарифа</v>
      </c>
      <c r="BO2" s="23"/>
      <c r="BP2" s="23"/>
      <c r="BQ2" s="7">
        <v>0</v>
      </c>
    </row>
    <row r="3" spans="1:69" ht="21" hidden="1" customHeight="1">
      <c r="A3" s="10"/>
      <c r="B3" s="10"/>
      <c r="C3" s="10"/>
      <c r="D3" s="10"/>
      <c r="E3" s="24"/>
      <c r="F3" s="11">
        <v>1</v>
      </c>
      <c r="G3" s="10"/>
      <c r="H3" s="10"/>
      <c r="I3" s="10"/>
      <c r="J3" s="10"/>
      <c r="K3" s="10"/>
      <c r="L3" s="12"/>
      <c r="M3" s="13"/>
      <c r="N3" s="13"/>
      <c r="O3" s="13"/>
      <c r="P3" s="25"/>
      <c r="Q3" s="26"/>
      <c r="R3" s="27"/>
      <c r="S3" s="16" t="e">
        <f>INDEX(PT_DIFFERENTIATION_NUM_TER,MATCH(B3,PT_DIFFERENTIATION_TER_ID,0))</f>
        <v>#N/A</v>
      </c>
      <c r="T3" s="28" t="s">
        <v>3</v>
      </c>
      <c r="U3" s="18"/>
      <c r="V3" s="19"/>
      <c r="W3" s="20"/>
      <c r="X3" s="20"/>
      <c r="Y3" s="20"/>
      <c r="Z3" s="20"/>
      <c r="AA3" s="20"/>
      <c r="AB3" s="20"/>
      <c r="AC3" s="21"/>
      <c r="AD3" s="19" t="e">
        <f>INDEX(PT_DIFFERENTIATION_TER,MATCH(B3,PT_DIFFERENTIATION_TER_ID,0))</f>
        <v>#N/A</v>
      </c>
      <c r="AE3" s="20"/>
      <c r="AF3" s="20"/>
      <c r="AG3" s="20"/>
      <c r="AH3" s="20"/>
      <c r="AI3" s="20"/>
      <c r="AJ3" s="20"/>
      <c r="AK3" s="20"/>
      <c r="AL3" s="19"/>
      <c r="AM3" s="20"/>
      <c r="AN3" s="20"/>
      <c r="AO3" s="20"/>
      <c r="AP3" s="20"/>
      <c r="AQ3" s="20"/>
      <c r="AR3" s="20"/>
      <c r="AS3" s="21"/>
      <c r="AT3" s="19"/>
      <c r="AU3" s="20"/>
      <c r="AV3" s="20"/>
      <c r="AW3" s="20"/>
      <c r="AX3" s="20"/>
      <c r="AY3" s="20"/>
      <c r="AZ3" s="20"/>
      <c r="BA3" s="21"/>
      <c r="BB3" s="19"/>
      <c r="BC3" s="20"/>
      <c r="BD3" s="20"/>
      <c r="BE3" s="20"/>
      <c r="BF3" s="20"/>
      <c r="BG3" s="20"/>
      <c r="BH3" s="20"/>
      <c r="BI3" s="21"/>
      <c r="BJ3" s="21"/>
      <c r="BK3" s="22" t="s">
        <v>4</v>
      </c>
      <c r="BM3" s="23"/>
      <c r="BN3" s="23" t="str">
        <f t="shared" si="0"/>
        <v>Территория действия тарифа</v>
      </c>
      <c r="BO3" s="23"/>
      <c r="BP3" s="23"/>
      <c r="BQ3" s="7">
        <v>0</v>
      </c>
    </row>
    <row r="4" spans="1:69" ht="23.25" hidden="1" customHeight="1">
      <c r="A4" s="10"/>
      <c r="B4" s="10"/>
      <c r="C4" s="10"/>
      <c r="D4" s="10"/>
      <c r="E4" s="24"/>
      <c r="F4" s="24"/>
      <c r="G4" s="11">
        <v>1</v>
      </c>
      <c r="H4" s="10"/>
      <c r="I4" s="10"/>
      <c r="J4" s="10"/>
      <c r="K4" s="10"/>
      <c r="L4" s="12"/>
      <c r="M4" s="13"/>
      <c r="N4" s="13"/>
      <c r="O4" s="13"/>
      <c r="P4" s="29"/>
      <c r="Q4" s="26"/>
      <c r="R4" s="27"/>
      <c r="S4" s="16" t="e">
        <f>INDEX(PT_DIFFERENTIATION_NUM_CS,MATCH(C4,PT_DIFFERENTIATION_CS_ID,0))</f>
        <v>#N/A</v>
      </c>
      <c r="T4" s="30" t="s">
        <v>5</v>
      </c>
      <c r="U4" s="18"/>
      <c r="V4" s="19"/>
      <c r="W4" s="20"/>
      <c r="X4" s="20"/>
      <c r="Y4" s="20"/>
      <c r="Z4" s="20"/>
      <c r="AA4" s="20"/>
      <c r="AB4" s="20"/>
      <c r="AC4" s="21"/>
      <c r="AD4" s="19" t="e">
        <f>INDEX(PT_DIFFERENTIATION_CS,MATCH(C4,PT_DIFFERENTIATION_CS_ID,0))</f>
        <v>#N/A</v>
      </c>
      <c r="AE4" s="20"/>
      <c r="AF4" s="20"/>
      <c r="AG4" s="20"/>
      <c r="AH4" s="20"/>
      <c r="AI4" s="20"/>
      <c r="AJ4" s="20"/>
      <c r="AK4" s="20"/>
      <c r="AL4" s="19"/>
      <c r="AM4" s="20"/>
      <c r="AN4" s="20"/>
      <c r="AO4" s="20"/>
      <c r="AP4" s="20"/>
      <c r="AQ4" s="20"/>
      <c r="AR4" s="20"/>
      <c r="AS4" s="21"/>
      <c r="AT4" s="19"/>
      <c r="AU4" s="20"/>
      <c r="AV4" s="20"/>
      <c r="AW4" s="20"/>
      <c r="AX4" s="20"/>
      <c r="AY4" s="20"/>
      <c r="AZ4" s="20"/>
      <c r="BA4" s="21"/>
      <c r="BB4" s="19"/>
      <c r="BC4" s="20"/>
      <c r="BD4" s="20"/>
      <c r="BE4" s="20"/>
      <c r="BF4" s="20"/>
      <c r="BG4" s="20"/>
      <c r="BH4" s="20"/>
      <c r="BI4" s="21"/>
      <c r="BJ4" s="21"/>
      <c r="BK4" s="22" t="s">
        <v>6</v>
      </c>
      <c r="BM4" s="23"/>
      <c r="BN4" s="23" t="str">
        <f t="shared" si="0"/>
        <v xml:space="preserve">Наименование системы теплоснабжения </v>
      </c>
      <c r="BO4" s="23"/>
      <c r="BP4" s="23"/>
      <c r="BQ4" s="7">
        <v>0</v>
      </c>
    </row>
    <row r="5" spans="1:69" ht="21" hidden="1" customHeight="1">
      <c r="A5" s="10"/>
      <c r="B5" s="10"/>
      <c r="C5" s="10"/>
      <c r="D5" s="10"/>
      <c r="E5" s="24"/>
      <c r="F5" s="24"/>
      <c r="G5" s="24"/>
      <c r="H5" s="11">
        <v>1</v>
      </c>
      <c r="I5" s="10"/>
      <c r="J5" s="10"/>
      <c r="K5" s="10"/>
      <c r="L5" s="12"/>
      <c r="M5" s="13"/>
      <c r="N5" s="13"/>
      <c r="O5" s="13"/>
      <c r="P5" s="29"/>
      <c r="Q5" s="26"/>
      <c r="R5" s="27"/>
      <c r="S5" s="16" t="e">
        <f>INDEX(PT_DIFFERENTIATION_NUM_IST_TE,MATCH(D5,PT_DIFFERENTIATION_IST_TE_ID,0))</f>
        <v>#N/A</v>
      </c>
      <c r="T5" s="31" t="s">
        <v>7</v>
      </c>
      <c r="U5" s="18"/>
      <c r="V5" s="19"/>
      <c r="W5" s="20"/>
      <c r="X5" s="20"/>
      <c r="Y5" s="20"/>
      <c r="Z5" s="20"/>
      <c r="AA5" s="20"/>
      <c r="AB5" s="20"/>
      <c r="AC5" s="21"/>
      <c r="AD5" s="19" t="e">
        <f>INDEX(PT_DIFFERENTIATION_IST_TE,MATCH(D5,PT_DIFFERENTIATION_IST_TE_ID,0))</f>
        <v>#N/A</v>
      </c>
      <c r="AE5" s="20"/>
      <c r="AF5" s="20"/>
      <c r="AG5" s="20"/>
      <c r="AH5" s="20"/>
      <c r="AI5" s="20"/>
      <c r="AJ5" s="20"/>
      <c r="AK5" s="20"/>
      <c r="AL5" s="19"/>
      <c r="AM5" s="20"/>
      <c r="AN5" s="20"/>
      <c r="AO5" s="20"/>
      <c r="AP5" s="20"/>
      <c r="AQ5" s="20"/>
      <c r="AR5" s="20"/>
      <c r="AS5" s="21"/>
      <c r="AT5" s="19"/>
      <c r="AU5" s="20"/>
      <c r="AV5" s="20"/>
      <c r="AW5" s="20"/>
      <c r="AX5" s="20"/>
      <c r="AY5" s="20"/>
      <c r="AZ5" s="20"/>
      <c r="BA5" s="21"/>
      <c r="BB5" s="19"/>
      <c r="BC5" s="20"/>
      <c r="BD5" s="20"/>
      <c r="BE5" s="20"/>
      <c r="BF5" s="20"/>
      <c r="BG5" s="20"/>
      <c r="BH5" s="20"/>
      <c r="BI5" s="21"/>
      <c r="BJ5" s="21"/>
      <c r="BK5" s="22" t="s">
        <v>8</v>
      </c>
      <c r="BM5" s="23"/>
      <c r="BN5" s="23" t="str">
        <f t="shared" si="0"/>
        <v xml:space="preserve">Источник тепловой энергии  </v>
      </c>
      <c r="BO5" s="23"/>
      <c r="BP5" s="23"/>
      <c r="BQ5" s="7">
        <v>0</v>
      </c>
    </row>
    <row r="6" spans="1:69" ht="47.25" hidden="1" customHeight="1">
      <c r="A6" s="10"/>
      <c r="B6" s="10"/>
      <c r="C6" s="10"/>
      <c r="D6" s="10"/>
      <c r="E6" s="24"/>
      <c r="F6" s="24"/>
      <c r="G6" s="24"/>
      <c r="H6" s="24"/>
      <c r="I6" s="32" t="e">
        <f>S5&amp;".1"</f>
        <v>#N/A</v>
      </c>
      <c r="J6" s="10"/>
      <c r="K6" s="10"/>
      <c r="L6" s="12" t="s">
        <v>9</v>
      </c>
      <c r="M6" s="1"/>
      <c r="P6" s="33">
        <v>1</v>
      </c>
      <c r="Q6" s="34"/>
      <c r="R6" s="35"/>
      <c r="S6" s="16" t="e">
        <f>$I6</f>
        <v>#N/A</v>
      </c>
      <c r="T6" s="36" t="s">
        <v>10</v>
      </c>
      <c r="U6" s="18"/>
      <c r="V6" s="37"/>
      <c r="W6" s="38"/>
      <c r="X6" s="38"/>
      <c r="Y6" s="38"/>
      <c r="Z6" s="38"/>
      <c r="AA6" s="38"/>
      <c r="AB6" s="38"/>
      <c r="AC6" s="39"/>
      <c r="AD6" s="37"/>
      <c r="AE6" s="38"/>
      <c r="AF6" s="38"/>
      <c r="AG6" s="38"/>
      <c r="AH6" s="38"/>
      <c r="AI6" s="38"/>
      <c r="AJ6" s="38"/>
      <c r="AK6" s="38"/>
      <c r="AL6" s="37"/>
      <c r="AM6" s="38"/>
      <c r="AN6" s="38"/>
      <c r="AO6" s="38"/>
      <c r="AP6" s="38"/>
      <c r="AQ6" s="38"/>
      <c r="AR6" s="38"/>
      <c r="AS6" s="39"/>
      <c r="AT6" s="37"/>
      <c r="AU6" s="38"/>
      <c r="AV6" s="38"/>
      <c r="AW6" s="38"/>
      <c r="AX6" s="38"/>
      <c r="AY6" s="38"/>
      <c r="AZ6" s="38"/>
      <c r="BA6" s="39"/>
      <c r="BB6" s="37"/>
      <c r="BC6" s="38"/>
      <c r="BD6" s="38"/>
      <c r="BE6" s="38"/>
      <c r="BF6" s="38"/>
      <c r="BG6" s="38"/>
      <c r="BH6" s="38"/>
      <c r="BI6" s="39"/>
      <c r="BJ6" s="39"/>
      <c r="BK6" s="22" t="s">
        <v>11</v>
      </c>
      <c r="BM6" s="23"/>
      <c r="BN6" s="23" t="str">
        <f t="shared" si="0"/>
        <v>Схема подключения теплопотребляющей установки к коллектору источника тепловой энергии</v>
      </c>
      <c r="BO6" s="23"/>
      <c r="BP6" s="23"/>
      <c r="BQ6" s="7">
        <v>0</v>
      </c>
    </row>
    <row r="7" spans="1:69" ht="21" hidden="1" customHeight="1">
      <c r="A7" s="10"/>
      <c r="B7" s="10"/>
      <c r="C7" s="10"/>
      <c r="D7" s="10"/>
      <c r="E7" s="24"/>
      <c r="F7" s="24"/>
      <c r="G7" s="24"/>
      <c r="H7" s="24"/>
      <c r="I7" s="40"/>
      <c r="J7" s="32" t="e">
        <f>I6&amp;".1"</f>
        <v>#N/A</v>
      </c>
      <c r="K7" s="10"/>
      <c r="L7" s="12" t="s">
        <v>12</v>
      </c>
      <c r="M7" s="1"/>
      <c r="N7" s="1"/>
      <c r="P7" s="33"/>
      <c r="Q7" s="33">
        <v>1</v>
      </c>
      <c r="R7" s="41"/>
      <c r="S7" s="16" t="e">
        <f>$J7</f>
        <v>#N/A</v>
      </c>
      <c r="T7" s="42" t="s">
        <v>13</v>
      </c>
      <c r="U7" s="18"/>
      <c r="V7" s="37"/>
      <c r="W7" s="38"/>
      <c r="X7" s="38"/>
      <c r="Y7" s="38"/>
      <c r="Z7" s="38"/>
      <c r="AA7" s="38"/>
      <c r="AB7" s="38"/>
      <c r="AC7" s="39"/>
      <c r="AD7" s="37"/>
      <c r="AE7" s="38"/>
      <c r="AF7" s="38"/>
      <c r="AG7" s="38"/>
      <c r="AH7" s="38"/>
      <c r="AI7" s="38"/>
      <c r="AJ7" s="38"/>
      <c r="AK7" s="38"/>
      <c r="AL7" s="37"/>
      <c r="AM7" s="38"/>
      <c r="AN7" s="38"/>
      <c r="AO7" s="38"/>
      <c r="AP7" s="38"/>
      <c r="AQ7" s="38"/>
      <c r="AR7" s="38"/>
      <c r="AS7" s="39"/>
      <c r="AT7" s="37"/>
      <c r="AU7" s="38"/>
      <c r="AV7" s="38"/>
      <c r="AW7" s="38"/>
      <c r="AX7" s="38"/>
      <c r="AY7" s="38"/>
      <c r="AZ7" s="38"/>
      <c r="BA7" s="39"/>
      <c r="BB7" s="37"/>
      <c r="BC7" s="38"/>
      <c r="BD7" s="38"/>
      <c r="BE7" s="38"/>
      <c r="BF7" s="38"/>
      <c r="BG7" s="38"/>
      <c r="BH7" s="38"/>
      <c r="BI7" s="39"/>
      <c r="BJ7" s="39"/>
      <c r="BK7" s="22" t="s">
        <v>14</v>
      </c>
      <c r="BM7" s="23"/>
      <c r="BN7" s="23" t="str">
        <f t="shared" si="0"/>
        <v>Группа потребителей</v>
      </c>
      <c r="BO7" s="23"/>
      <c r="BP7" s="23"/>
      <c r="BQ7" s="7">
        <v>0</v>
      </c>
    </row>
    <row r="8" spans="1:69" ht="21" hidden="1" customHeight="1">
      <c r="A8" s="10"/>
      <c r="B8" s="10"/>
      <c r="C8" s="10"/>
      <c r="D8" s="10"/>
      <c r="E8" s="24"/>
      <c r="F8" s="24"/>
      <c r="G8" s="24"/>
      <c r="H8" s="24"/>
      <c r="I8" s="40"/>
      <c r="J8" s="40"/>
      <c r="K8" s="32" t="e">
        <f>J7&amp;".1"</f>
        <v>#N/A</v>
      </c>
      <c r="L8" s="12" t="s">
        <v>15</v>
      </c>
      <c r="M8" s="1"/>
      <c r="N8" s="1"/>
      <c r="O8" s="1"/>
      <c r="P8" s="33"/>
      <c r="Q8" s="33"/>
      <c r="R8" s="41">
        <v>1</v>
      </c>
      <c r="S8" s="16" t="e">
        <f>$K8</f>
        <v>#N/A</v>
      </c>
      <c r="T8" s="43"/>
      <c r="U8" s="18"/>
      <c r="V8" s="44"/>
      <c r="W8" s="45"/>
      <c r="X8" s="44"/>
      <c r="Y8" s="46"/>
      <c r="Z8" s="47"/>
      <c r="AA8" s="48" t="s">
        <v>16</v>
      </c>
      <c r="AB8" s="47"/>
      <c r="AC8" s="48" t="s">
        <v>16</v>
      </c>
      <c r="AD8" s="44"/>
      <c r="AE8" s="45"/>
      <c r="AF8" s="44"/>
      <c r="AG8" s="46"/>
      <c r="AH8" s="47"/>
      <c r="AI8" s="48" t="s">
        <v>16</v>
      </c>
      <c r="AJ8" s="47"/>
      <c r="AK8" s="48" t="s">
        <v>16</v>
      </c>
      <c r="AL8" s="44"/>
      <c r="AM8" s="45"/>
      <c r="AN8" s="44"/>
      <c r="AO8" s="46"/>
      <c r="AP8" s="47"/>
      <c r="AQ8" s="48" t="s">
        <v>16</v>
      </c>
      <c r="AR8" s="47"/>
      <c r="AS8" s="48" t="s">
        <v>16</v>
      </c>
      <c r="AT8" s="44"/>
      <c r="AU8" s="45"/>
      <c r="AV8" s="44"/>
      <c r="AW8" s="46"/>
      <c r="AX8" s="47"/>
      <c r="AY8" s="48" t="s">
        <v>16</v>
      </c>
      <c r="AZ8" s="47"/>
      <c r="BA8" s="48" t="s">
        <v>16</v>
      </c>
      <c r="BB8" s="44"/>
      <c r="BC8" s="45"/>
      <c r="BD8" s="44"/>
      <c r="BE8" s="46"/>
      <c r="BF8" s="47"/>
      <c r="BG8" s="48" t="s">
        <v>16</v>
      </c>
      <c r="BH8" s="47"/>
      <c r="BI8" s="48" t="s">
        <v>16</v>
      </c>
      <c r="BJ8" s="45"/>
      <c r="BK8" s="49" t="s">
        <v>17</v>
      </c>
      <c r="BL8" s="8" t="e">
        <f ca="1">STRCHECKDATE(V9:BJ9)</f>
        <v>#NAME?</v>
      </c>
      <c r="BM8" s="23"/>
      <c r="BN8" s="23" t="str">
        <f t="shared" si="0"/>
        <v/>
      </c>
      <c r="BO8" s="23"/>
      <c r="BP8" s="23"/>
      <c r="BQ8" s="7">
        <v>0</v>
      </c>
    </row>
    <row r="9" spans="1:69" ht="0.75" hidden="1" customHeight="1">
      <c r="A9" s="10"/>
      <c r="B9" s="10"/>
      <c r="C9" s="10"/>
      <c r="D9" s="10"/>
      <c r="E9" s="24"/>
      <c r="F9" s="24"/>
      <c r="G9" s="24"/>
      <c r="H9" s="24"/>
      <c r="I9" s="40"/>
      <c r="J9" s="40"/>
      <c r="K9" s="32"/>
      <c r="L9" s="12"/>
      <c r="M9" s="1"/>
      <c r="N9" s="1"/>
      <c r="O9" s="1"/>
      <c r="P9" s="33"/>
      <c r="Q9" s="33"/>
      <c r="R9" s="41"/>
      <c r="S9" s="50"/>
      <c r="T9" s="18"/>
      <c r="U9" s="18"/>
      <c r="V9" s="45"/>
      <c r="W9" s="45"/>
      <c r="X9" s="45"/>
      <c r="Y9" s="51" t="str">
        <f>Z8&amp;"-"&amp;AB8</f>
        <v>-</v>
      </c>
      <c r="Z9" s="52"/>
      <c r="AA9" s="48"/>
      <c r="AB9" s="52"/>
      <c r="AC9" s="48"/>
      <c r="AD9" s="45"/>
      <c r="AE9" s="45"/>
      <c r="AF9" s="45"/>
      <c r="AG9" s="51" t="str">
        <f>AH8&amp;"-"&amp;AJ8</f>
        <v>-</v>
      </c>
      <c r="AH9" s="52"/>
      <c r="AI9" s="48"/>
      <c r="AJ9" s="52"/>
      <c r="AK9" s="48"/>
      <c r="AL9" s="45"/>
      <c r="AM9" s="45"/>
      <c r="AN9" s="45"/>
      <c r="AO9" s="51" t="str">
        <f>AP8&amp;"-"&amp;AR8</f>
        <v>-</v>
      </c>
      <c r="AP9" s="52"/>
      <c r="AQ9" s="48"/>
      <c r="AR9" s="52"/>
      <c r="AS9" s="48"/>
      <c r="AT9" s="45"/>
      <c r="AU9" s="45"/>
      <c r="AV9" s="45"/>
      <c r="AW9" s="51" t="str">
        <f>AX8&amp;"-"&amp;AZ8</f>
        <v>-</v>
      </c>
      <c r="AX9" s="52"/>
      <c r="AY9" s="48"/>
      <c r="AZ9" s="52"/>
      <c r="BA9" s="48"/>
      <c r="BB9" s="45"/>
      <c r="BC9" s="45"/>
      <c r="BD9" s="45"/>
      <c r="BE9" s="51" t="str">
        <f>BF8&amp;"-"&amp;BH8</f>
        <v>-</v>
      </c>
      <c r="BF9" s="52"/>
      <c r="BG9" s="48"/>
      <c r="BH9" s="52"/>
      <c r="BI9" s="48"/>
      <c r="BJ9" s="45"/>
      <c r="BK9" s="53"/>
      <c r="BM9" s="23"/>
      <c r="BN9" s="23" t="str">
        <f t="shared" si="0"/>
        <v/>
      </c>
      <c r="BO9" s="23"/>
      <c r="BP9" s="23"/>
      <c r="BQ9" s="7">
        <v>0</v>
      </c>
    </row>
    <row r="10" spans="1:69" ht="15" hidden="1" customHeight="1">
      <c r="A10" s="10"/>
      <c r="B10" s="10"/>
      <c r="C10" s="10"/>
      <c r="D10" s="10"/>
      <c r="E10" s="24"/>
      <c r="F10" s="24"/>
      <c r="G10" s="24"/>
      <c r="H10" s="24"/>
      <c r="I10" s="40"/>
      <c r="J10" s="32"/>
      <c r="K10" s="10"/>
      <c r="L10" s="12"/>
      <c r="M10" s="1"/>
      <c r="N10" s="1"/>
      <c r="P10" s="33"/>
      <c r="Q10" s="33"/>
      <c r="R10" s="35"/>
      <c r="S10" s="54"/>
      <c r="T10" s="55" t="s">
        <v>18</v>
      </c>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7"/>
      <c r="BK10" s="58"/>
      <c r="BM10" s="23"/>
      <c r="BN10" s="23" t="str">
        <f t="shared" si="0"/>
        <v>Добавить вид теплоносителя (параметры теплоносителя)</v>
      </c>
      <c r="BO10" s="23"/>
      <c r="BP10" s="23"/>
      <c r="BQ10" s="7">
        <v>0</v>
      </c>
    </row>
    <row r="11" spans="1:69" ht="15" hidden="1" customHeight="1">
      <c r="A11" s="10"/>
      <c r="B11" s="10"/>
      <c r="C11" s="10"/>
      <c r="D11" s="10"/>
      <c r="E11" s="24"/>
      <c r="F11" s="24"/>
      <c r="G11" s="24"/>
      <c r="H11" s="24"/>
      <c r="I11" s="32"/>
      <c r="J11" s="10"/>
      <c r="K11" s="10"/>
      <c r="L11" s="12"/>
      <c r="M11" s="1"/>
      <c r="P11" s="33"/>
      <c r="Q11" s="34"/>
      <c r="R11" s="35"/>
      <c r="S11" s="54"/>
      <c r="T11" s="59" t="s">
        <v>19</v>
      </c>
      <c r="U11" s="56"/>
      <c r="V11" s="56"/>
      <c r="W11" s="56"/>
      <c r="X11" s="56"/>
      <c r="Y11" s="56"/>
      <c r="Z11" s="56"/>
      <c r="AA11" s="56"/>
      <c r="AB11" s="56"/>
      <c r="AC11" s="60"/>
      <c r="AD11" s="56"/>
      <c r="AE11" s="56"/>
      <c r="AF11" s="56"/>
      <c r="AG11" s="56"/>
      <c r="AH11" s="56"/>
      <c r="AI11" s="56"/>
      <c r="AJ11" s="56"/>
      <c r="AK11" s="60"/>
      <c r="AL11" s="56"/>
      <c r="AM11" s="56"/>
      <c r="AN11" s="56"/>
      <c r="AO11" s="56"/>
      <c r="AP11" s="56"/>
      <c r="AQ11" s="56"/>
      <c r="AR11" s="56"/>
      <c r="AS11" s="60"/>
      <c r="AT11" s="56"/>
      <c r="AU11" s="56"/>
      <c r="AV11" s="56"/>
      <c r="AW11" s="56"/>
      <c r="AX11" s="56"/>
      <c r="AY11" s="56"/>
      <c r="AZ11" s="56"/>
      <c r="BA11" s="60"/>
      <c r="BB11" s="56"/>
      <c r="BC11" s="56"/>
      <c r="BD11" s="56"/>
      <c r="BE11" s="56"/>
      <c r="BF11" s="56"/>
      <c r="BG11" s="56"/>
      <c r="BH11" s="56"/>
      <c r="BI11" s="60"/>
      <c r="BJ11" s="56"/>
      <c r="BK11" s="61"/>
      <c r="BM11" s="23"/>
      <c r="BN11" s="23" t="str">
        <f t="shared" si="0"/>
        <v>Добавить группу потребителей</v>
      </c>
      <c r="BO11" s="23"/>
      <c r="BP11" s="23"/>
      <c r="BQ11" s="7">
        <v>0</v>
      </c>
    </row>
    <row r="12" spans="1:69" ht="14.25" hidden="1" customHeight="1">
      <c r="A12" s="10"/>
      <c r="B12" s="10"/>
      <c r="C12" s="10"/>
      <c r="D12" s="10"/>
      <c r="E12" s="24"/>
      <c r="F12" s="24"/>
      <c r="G12" s="24"/>
      <c r="H12" s="11"/>
      <c r="I12" s="10"/>
      <c r="J12" s="10"/>
      <c r="K12" s="10"/>
      <c r="L12" s="12"/>
      <c r="M12" s="13"/>
      <c r="N12" s="13"/>
      <c r="O12" s="1"/>
      <c r="P12" s="14"/>
      <c r="Q12" s="62"/>
      <c r="R12" s="15"/>
      <c r="S12" s="54"/>
      <c r="T12" s="63" t="s">
        <v>20</v>
      </c>
      <c r="U12" s="56"/>
      <c r="V12" s="56"/>
      <c r="W12" s="56"/>
      <c r="X12" s="56"/>
      <c r="Y12" s="56"/>
      <c r="Z12" s="56"/>
      <c r="AA12" s="56"/>
      <c r="AB12" s="56"/>
      <c r="AC12" s="60"/>
      <c r="AD12" s="56"/>
      <c r="AE12" s="56"/>
      <c r="AF12" s="56"/>
      <c r="AG12" s="56"/>
      <c r="AH12" s="56"/>
      <c r="AI12" s="56"/>
      <c r="AJ12" s="56"/>
      <c r="AK12" s="60"/>
      <c r="AL12" s="56"/>
      <c r="AM12" s="56"/>
      <c r="AN12" s="56"/>
      <c r="AO12" s="56"/>
      <c r="AP12" s="56"/>
      <c r="AQ12" s="56"/>
      <c r="AR12" s="56"/>
      <c r="AS12" s="60"/>
      <c r="AT12" s="56"/>
      <c r="AU12" s="56"/>
      <c r="AV12" s="56"/>
      <c r="AW12" s="56"/>
      <c r="AX12" s="56"/>
      <c r="AY12" s="56"/>
      <c r="AZ12" s="56"/>
      <c r="BA12" s="60"/>
      <c r="BB12" s="56"/>
      <c r="BC12" s="56"/>
      <c r="BD12" s="56"/>
      <c r="BE12" s="56"/>
      <c r="BF12" s="56"/>
      <c r="BG12" s="56"/>
      <c r="BH12" s="56"/>
      <c r="BI12" s="60"/>
      <c r="BJ12" s="56"/>
      <c r="BK12" s="61"/>
      <c r="BM12" s="23"/>
      <c r="BN12" s="23" t="str">
        <f t="shared" si="0"/>
        <v>Добавить схему подключения</v>
      </c>
      <c r="BO12" s="23"/>
      <c r="BP12" s="23"/>
      <c r="BQ12" s="7">
        <v>0</v>
      </c>
    </row>
    <row r="13" spans="1:69" s="8" customFormat="1" ht="0.75" hidden="1" customHeight="1">
      <c r="A13" s="64"/>
      <c r="B13" s="64"/>
      <c r="C13" s="64"/>
      <c r="D13" s="64"/>
      <c r="E13" s="24"/>
      <c r="F13" s="24"/>
      <c r="G13" s="11"/>
      <c r="H13" s="64"/>
      <c r="I13" s="64"/>
      <c r="J13" s="64"/>
      <c r="K13" s="64"/>
      <c r="L13" s="65"/>
      <c r="M13" s="66"/>
      <c r="N13" s="66"/>
      <c r="P13" s="67"/>
      <c r="Q13" s="68"/>
      <c r="R13" s="67"/>
      <c r="S13" s="69"/>
      <c r="T13" s="70" t="s">
        <v>21</v>
      </c>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M13" s="23"/>
      <c r="BN13" s="23" t="str">
        <f t="shared" si="0"/>
        <v>Добавить источник для дифференциации</v>
      </c>
      <c r="BO13" s="23"/>
      <c r="BP13" s="23"/>
      <c r="BQ13" s="8">
        <v>0</v>
      </c>
    </row>
    <row r="14" spans="1:69" s="8" customFormat="1" ht="0.75" hidden="1" customHeight="1">
      <c r="A14" s="64"/>
      <c r="B14" s="64"/>
      <c r="C14" s="64"/>
      <c r="D14" s="64"/>
      <c r="E14" s="24"/>
      <c r="F14" s="11"/>
      <c r="G14" s="64"/>
      <c r="H14" s="64"/>
      <c r="I14" s="64"/>
      <c r="J14" s="64"/>
      <c r="K14" s="64"/>
      <c r="L14" s="65"/>
      <c r="M14" s="72"/>
      <c r="N14" s="72"/>
      <c r="P14" s="67"/>
      <c r="Q14" s="68"/>
      <c r="R14" s="67"/>
      <c r="S14" s="73"/>
      <c r="T14" s="74" t="s">
        <v>22</v>
      </c>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M14" s="23"/>
      <c r="BN14" s="23" t="str">
        <f t="shared" si="0"/>
        <v>Добавить централизованную систему для дифференциации</v>
      </c>
      <c r="BO14" s="23"/>
      <c r="BP14" s="23"/>
      <c r="BQ14" s="8">
        <v>0</v>
      </c>
    </row>
    <row r="15" spans="1:69" s="8" customFormat="1" ht="0.75" hidden="1" customHeight="1">
      <c r="A15" s="64"/>
      <c r="B15" s="64"/>
      <c r="C15" s="64"/>
      <c r="D15" s="64"/>
      <c r="E15" s="11"/>
      <c r="F15" s="64"/>
      <c r="G15" s="64"/>
      <c r="H15" s="64"/>
      <c r="I15" s="64"/>
      <c r="J15" s="64"/>
      <c r="K15" s="64"/>
      <c r="L15" s="65"/>
      <c r="M15" s="72"/>
      <c r="N15" s="72"/>
      <c r="P15" s="67"/>
      <c r="Q15" s="68"/>
      <c r="R15" s="67"/>
      <c r="S15" s="73"/>
      <c r="T15" s="76" t="s">
        <v>23</v>
      </c>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M15" s="23"/>
      <c r="BN15" s="23" t="str">
        <f t="shared" si="0"/>
        <v>Добавить территорию для дифференциации</v>
      </c>
      <c r="BO15" s="23"/>
      <c r="BP15" s="23"/>
      <c r="BQ15" s="8">
        <v>0</v>
      </c>
    </row>
    <row r="16" spans="1:69" ht="14.25" hidden="1" customHeight="1">
      <c r="AL16" s="7"/>
      <c r="AM16" s="7"/>
      <c r="AN16" s="7"/>
      <c r="AO16" s="7"/>
      <c r="AP16" s="7"/>
      <c r="AQ16" s="7"/>
      <c r="AR16" s="7"/>
      <c r="AS16" s="7"/>
      <c r="AT16" s="7"/>
      <c r="AU16" s="7"/>
      <c r="AV16" s="7"/>
      <c r="AW16" s="7"/>
      <c r="AX16" s="7"/>
      <c r="AY16" s="7"/>
      <c r="AZ16" s="7"/>
      <c r="BA16" s="7"/>
      <c r="BB16" s="7"/>
      <c r="BC16" s="7"/>
      <c r="BD16" s="7"/>
      <c r="BE16" s="7"/>
      <c r="BF16" s="7"/>
      <c r="BG16" s="7"/>
      <c r="BH16" s="7"/>
      <c r="BI16" s="7"/>
      <c r="BQ16" s="7">
        <v>0</v>
      </c>
    </row>
    <row r="17" spans="1:69" ht="14.25" hidden="1" customHeight="1">
      <c r="AD17" s="77"/>
      <c r="AE17" s="77"/>
      <c r="AF17" s="77"/>
      <c r="AG17" s="78"/>
      <c r="AH17" s="79"/>
      <c r="AI17" s="80" t="s">
        <v>16</v>
      </c>
      <c r="AJ17" s="79"/>
      <c r="AK17" s="80" t="s">
        <v>16</v>
      </c>
      <c r="AL17" s="7"/>
      <c r="AM17" s="7"/>
      <c r="AN17" s="7"/>
      <c r="AO17" s="7"/>
      <c r="AP17" s="7"/>
      <c r="AQ17" s="7"/>
      <c r="AR17" s="7"/>
      <c r="AS17" s="7"/>
      <c r="AT17" s="7"/>
      <c r="AU17" s="7"/>
      <c r="AV17" s="7"/>
      <c r="AW17" s="7"/>
      <c r="AX17" s="7"/>
      <c r="AY17" s="7"/>
      <c r="AZ17" s="7"/>
      <c r="BA17" s="7"/>
      <c r="BB17" s="7"/>
      <c r="BC17" s="7"/>
      <c r="BD17" s="7"/>
      <c r="BE17" s="7"/>
      <c r="BF17" s="7"/>
      <c r="BG17" s="7"/>
      <c r="BH17" s="7"/>
      <c r="BI17" s="7"/>
      <c r="BQ17" s="7">
        <v>0</v>
      </c>
    </row>
    <row r="18" spans="1:69" ht="14.25" hidden="1" customHeight="1">
      <c r="AD18" s="77"/>
      <c r="AE18" s="77"/>
      <c r="AF18" s="77"/>
      <c r="AG18" s="51" t="str">
        <f>AH17&amp;"-"&amp;AJ17</f>
        <v>-</v>
      </c>
      <c r="AH18" s="80"/>
      <c r="AI18" s="80"/>
      <c r="AJ18" s="80"/>
      <c r="AK18" s="80"/>
      <c r="AL18" s="7"/>
      <c r="AM18" s="7"/>
      <c r="AN18" s="7"/>
      <c r="AO18" s="7"/>
      <c r="AP18" s="7"/>
      <c r="AQ18" s="7"/>
      <c r="AR18" s="7"/>
      <c r="AS18" s="7"/>
      <c r="AT18" s="7"/>
      <c r="AU18" s="7"/>
      <c r="AV18" s="7"/>
      <c r="AW18" s="7"/>
      <c r="AX18" s="7"/>
      <c r="AY18" s="7"/>
      <c r="AZ18" s="7"/>
      <c r="BA18" s="7"/>
      <c r="BB18" s="7"/>
      <c r="BC18" s="7"/>
      <c r="BD18" s="7"/>
      <c r="BE18" s="7"/>
      <c r="BF18" s="7"/>
      <c r="BG18" s="7"/>
      <c r="BH18" s="7"/>
      <c r="BI18" s="7"/>
      <c r="BQ18" s="7">
        <v>0</v>
      </c>
    </row>
    <row r="19" spans="1:69" ht="14.25" hidden="1" customHeight="1">
      <c r="AL19" s="7"/>
      <c r="AM19" s="7"/>
      <c r="AN19" s="7"/>
      <c r="AO19" s="7"/>
      <c r="AP19" s="7"/>
      <c r="AQ19" s="7"/>
      <c r="AR19" s="7"/>
      <c r="AS19" s="7"/>
      <c r="AT19" s="7"/>
      <c r="AU19" s="7"/>
      <c r="AV19" s="7"/>
      <c r="AW19" s="7"/>
      <c r="AX19" s="7"/>
      <c r="AY19" s="7"/>
      <c r="AZ19" s="7"/>
      <c r="BA19" s="7"/>
      <c r="BB19" s="7"/>
      <c r="BC19" s="7"/>
      <c r="BD19" s="7"/>
      <c r="BE19" s="7"/>
      <c r="BF19" s="7"/>
      <c r="BG19" s="7"/>
      <c r="BH19" s="7"/>
      <c r="BI19" s="7"/>
      <c r="BQ19" s="7">
        <v>0</v>
      </c>
    </row>
    <row r="20" spans="1:69" s="1" customFormat="1" ht="22.5" hidden="1" customHeight="1">
      <c r="L20" s="2"/>
      <c r="M20" s="3"/>
      <c r="N20" s="3"/>
      <c r="O20" s="81" t="s">
        <v>24</v>
      </c>
      <c r="P20" s="3"/>
      <c r="Q20" s="82"/>
      <c r="R20" s="82"/>
      <c r="S20" s="13"/>
      <c r="Z20" s="81"/>
      <c r="AB20" s="81"/>
      <c r="AH20" s="81"/>
      <c r="AJ20" s="81"/>
      <c r="AP20" s="81"/>
      <c r="AR20" s="81"/>
      <c r="AX20" s="81"/>
      <c r="AZ20" s="81"/>
      <c r="BF20" s="81"/>
      <c r="BH20" s="81"/>
      <c r="BL20" s="8"/>
      <c r="BM20" s="8"/>
      <c r="BN20" s="8"/>
      <c r="BO20" s="8"/>
      <c r="BP20" s="8"/>
      <c r="BQ20" s="1">
        <v>0</v>
      </c>
    </row>
    <row r="21" spans="1:69" s="1" customFormat="1" ht="14.25" hidden="1" customHeight="1">
      <c r="L21" s="2"/>
      <c r="M21" s="3"/>
      <c r="N21" s="3"/>
      <c r="O21" s="3"/>
      <c r="P21" s="3"/>
      <c r="Q21" s="82"/>
      <c r="R21" s="82"/>
      <c r="S21" s="13"/>
      <c r="BL21" s="8"/>
      <c r="BM21" s="8"/>
      <c r="BN21" s="8"/>
      <c r="BO21" s="8"/>
      <c r="BP21" s="8"/>
      <c r="BQ21" s="1">
        <v>0</v>
      </c>
    </row>
    <row r="22" spans="1:69" s="1" customFormat="1" ht="14.25" hidden="1" customHeight="1">
      <c r="L22" s="2"/>
      <c r="M22" s="3"/>
      <c r="N22" s="3"/>
      <c r="O22" s="12" t="s">
        <v>25</v>
      </c>
      <c r="P22" s="3"/>
      <c r="Q22" s="82"/>
      <c r="R22" s="82"/>
      <c r="S22" s="13"/>
      <c r="T22" s="1" t="s">
        <v>26</v>
      </c>
      <c r="AA22" s="83" t="s">
        <v>27</v>
      </c>
      <c r="AC22" s="83" t="s">
        <v>28</v>
      </c>
      <c r="AD22" s="1" t="s">
        <v>26</v>
      </c>
      <c r="AI22" s="83" t="s">
        <v>29</v>
      </c>
      <c r="AK22" s="83" t="s">
        <v>28</v>
      </c>
      <c r="AQ22" s="83" t="s">
        <v>27</v>
      </c>
      <c r="AS22" s="83" t="s">
        <v>28</v>
      </c>
      <c r="AY22" s="83" t="s">
        <v>27</v>
      </c>
      <c r="BA22" s="83" t="s">
        <v>28</v>
      </c>
      <c r="BG22" s="83" t="s">
        <v>27</v>
      </c>
      <c r="BI22" s="83" t="s">
        <v>28</v>
      </c>
      <c r="BL22" s="8"/>
      <c r="BM22" s="8"/>
      <c r="BN22" s="8"/>
      <c r="BO22" s="8"/>
      <c r="BP22" s="8"/>
      <c r="BQ22" s="1">
        <v>0</v>
      </c>
    </row>
    <row r="23" spans="1:69" ht="14.25" hidden="1" customHeight="1">
      <c r="O23" s="12"/>
      <c r="AL23" s="7"/>
      <c r="AM23" s="7"/>
      <c r="AN23" s="7"/>
      <c r="AO23" s="7"/>
      <c r="AP23" s="7"/>
      <c r="AQ23" s="7"/>
      <c r="AR23" s="7"/>
      <c r="AS23" s="7"/>
      <c r="AT23" s="7"/>
      <c r="AU23" s="7"/>
      <c r="AV23" s="7"/>
      <c r="AW23" s="7"/>
      <c r="AX23" s="7"/>
      <c r="AY23" s="7"/>
      <c r="AZ23" s="7"/>
      <c r="BA23" s="7"/>
      <c r="BB23" s="7"/>
      <c r="BC23" s="7"/>
      <c r="BD23" s="7"/>
      <c r="BE23" s="7"/>
      <c r="BF23" s="7"/>
      <c r="BG23" s="7"/>
      <c r="BH23" s="7"/>
      <c r="BI23" s="7"/>
      <c r="BQ23" s="7">
        <v>0</v>
      </c>
    </row>
    <row r="24" spans="1:69" ht="14.25" hidden="1" customHeight="1">
      <c r="O24" s="12"/>
      <c r="AL24" s="7"/>
      <c r="AM24" s="7"/>
      <c r="AN24" s="7"/>
      <c r="AO24" s="7"/>
      <c r="AP24" s="7"/>
      <c r="AQ24" s="7"/>
      <c r="AR24" s="7"/>
      <c r="AS24" s="7"/>
      <c r="AT24" s="7"/>
      <c r="AU24" s="7"/>
      <c r="AV24" s="7"/>
      <c r="AW24" s="7"/>
      <c r="AX24" s="7"/>
      <c r="AY24" s="7"/>
      <c r="AZ24" s="7"/>
      <c r="BA24" s="7"/>
      <c r="BB24" s="7"/>
      <c r="BC24" s="7"/>
      <c r="BD24" s="7"/>
      <c r="BE24" s="7"/>
      <c r="BF24" s="7"/>
      <c r="BG24" s="7"/>
      <c r="BH24" s="7"/>
      <c r="BI24" s="7"/>
      <c r="BQ24" s="7">
        <v>0</v>
      </c>
    </row>
    <row r="25" spans="1:69" ht="14.65" customHeight="1">
      <c r="Q25" s="84"/>
      <c r="R25" s="84"/>
      <c r="S25" s="85"/>
      <c r="T25" s="86"/>
      <c r="U25" s="86"/>
      <c r="AL25" s="7"/>
      <c r="AM25" s="7"/>
      <c r="AN25" s="7"/>
      <c r="AO25" s="7"/>
      <c r="AP25" s="7"/>
      <c r="AQ25" s="7"/>
      <c r="AR25" s="7"/>
      <c r="AS25" s="7"/>
      <c r="AT25" s="7"/>
      <c r="AU25" s="7"/>
      <c r="AV25" s="7"/>
      <c r="AW25" s="7"/>
      <c r="AX25" s="7"/>
      <c r="AY25" s="7"/>
      <c r="AZ25" s="7"/>
      <c r="BA25" s="7"/>
      <c r="BB25" s="7"/>
      <c r="BC25" s="7"/>
      <c r="BD25" s="7"/>
      <c r="BE25" s="7"/>
      <c r="BF25" s="7"/>
      <c r="BG25" s="7"/>
      <c r="BH25" s="7"/>
      <c r="BI25" s="7"/>
      <c r="BQ25" s="7">
        <v>14</v>
      </c>
    </row>
    <row r="26" spans="1:69" ht="14.65" customHeight="1">
      <c r="Q26" s="84"/>
      <c r="R26" s="84"/>
      <c r="S26" s="87"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87"/>
      <c r="U26" s="87"/>
      <c r="V26" s="87"/>
      <c r="W26" s="87"/>
      <c r="X26" s="87"/>
      <c r="Y26" s="87"/>
      <c r="Z26" s="87"/>
      <c r="AA26" s="87"/>
      <c r="AB26" s="87"/>
      <c r="AC26" s="87"/>
      <c r="AD26" s="87"/>
      <c r="AE26" s="87"/>
      <c r="AF26" s="87"/>
      <c r="AG26" s="87"/>
      <c r="AH26" s="87"/>
      <c r="AI26" s="87"/>
      <c r="AJ26" s="87"/>
      <c r="AK26" s="88"/>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Q26" s="7">
        <v>14</v>
      </c>
    </row>
    <row r="27" spans="1:69" ht="14.65" customHeight="1">
      <c r="Q27" s="84"/>
      <c r="R27" s="84"/>
      <c r="S27" s="90" t="str">
        <f>IF(org=0,"Не определено",org)</f>
        <v>ООО "Сургутские городские электрические сети"</v>
      </c>
      <c r="T27" s="90"/>
      <c r="U27" s="90"/>
      <c r="V27" s="90"/>
      <c r="W27" s="90"/>
      <c r="X27" s="90"/>
      <c r="Y27" s="90"/>
      <c r="Z27" s="90"/>
      <c r="AA27" s="90"/>
      <c r="AB27" s="90"/>
      <c r="AC27" s="90"/>
      <c r="AD27" s="90"/>
      <c r="AE27" s="90"/>
      <c r="AF27" s="90"/>
      <c r="AG27" s="90"/>
      <c r="AH27" s="90"/>
      <c r="AI27" s="90"/>
      <c r="AJ27" s="90"/>
      <c r="AK27" s="88"/>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Q27" s="7">
        <v>14</v>
      </c>
    </row>
    <row r="28" spans="1:69" ht="14.25" hidden="1" customHeight="1">
      <c r="Q28" s="84"/>
      <c r="R28" s="84"/>
      <c r="S28" s="85"/>
      <c r="T28" s="86"/>
      <c r="U28" s="86"/>
      <c r="V28" s="92"/>
      <c r="W28" s="92"/>
      <c r="X28" s="92"/>
      <c r="Y28" s="92"/>
      <c r="Z28" s="92"/>
      <c r="AA28" s="92"/>
      <c r="AB28" s="92"/>
      <c r="AC28" s="92"/>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Q28" s="7">
        <v>0</v>
      </c>
    </row>
    <row r="29" spans="1:69" s="93" customFormat="1" ht="25.5" hidden="1" customHeight="1">
      <c r="A29" s="83"/>
      <c r="B29" s="83"/>
      <c r="C29" s="83"/>
      <c r="D29" s="83"/>
      <c r="E29" s="83"/>
      <c r="F29" s="83"/>
      <c r="G29" s="83"/>
      <c r="H29" s="83"/>
      <c r="I29" s="83"/>
      <c r="J29" s="83"/>
      <c r="K29" s="83"/>
      <c r="L29" s="12"/>
      <c r="M29" s="83"/>
      <c r="N29" s="83"/>
      <c r="O29" s="83"/>
      <c r="S29" s="94" t="s">
        <v>30</v>
      </c>
      <c r="T29" s="94"/>
      <c r="U29" s="95"/>
      <c r="V29" s="96" t="str">
        <f>IF(TITLE_NAME_OR_PR_CHANGE="",IF(TITLE_NAME_OR_PR="","",TITLE_NAME_OR_PR),TITLE_NAME_OR_PR_CHANGE)</f>
        <v/>
      </c>
      <c r="W29" s="96"/>
      <c r="X29" s="96"/>
      <c r="Y29" s="96"/>
      <c r="Z29" s="96"/>
      <c r="AA29" s="96"/>
      <c r="AB29" s="96"/>
      <c r="AC29" s="7"/>
      <c r="AD29" s="96" t="str">
        <f>IF(TITLE_NAME_OR_PR_CHANGE="",IF(TITLE_NAME_OR_PR="","",TITLE_NAME_OR_PR),TITLE_NAME_OR_PR_CHANGE)</f>
        <v/>
      </c>
      <c r="AE29" s="96"/>
      <c r="AF29" s="96"/>
      <c r="AG29" s="96"/>
      <c r="AH29" s="96"/>
      <c r="AI29" s="96"/>
      <c r="AJ29" s="96"/>
      <c r="AK29" s="7"/>
      <c r="AL29" s="96" t="str">
        <f>IF(TITLE_NAME_OR_PR_CHANGE="",IF(TITLE_NAME_OR_PR="","",TITLE_NAME_OR_PR),TITLE_NAME_OR_PR_CHANGE)</f>
        <v/>
      </c>
      <c r="AM29" s="96"/>
      <c r="AN29" s="96"/>
      <c r="AO29" s="96"/>
      <c r="AP29" s="96"/>
      <c r="AQ29" s="96"/>
      <c r="AR29" s="96"/>
      <c r="AS29" s="7"/>
      <c r="AT29" s="96" t="str">
        <f>IF(TITLE_NAME_OR_PR_CHANGE="",IF(TITLE_NAME_OR_PR="","",TITLE_NAME_OR_PR),TITLE_NAME_OR_PR_CHANGE)</f>
        <v/>
      </c>
      <c r="AU29" s="96"/>
      <c r="AV29" s="96"/>
      <c r="AW29" s="96"/>
      <c r="AX29" s="96"/>
      <c r="AY29" s="96"/>
      <c r="AZ29" s="96"/>
      <c r="BA29" s="7"/>
      <c r="BB29" s="96" t="str">
        <f>IF(TITLE_NAME_OR_PR_CHANGE="",IF(TITLE_NAME_OR_PR="","",TITLE_NAME_OR_PR),TITLE_NAME_OR_PR_CHANGE)</f>
        <v/>
      </c>
      <c r="BC29" s="96"/>
      <c r="BD29" s="96"/>
      <c r="BE29" s="96"/>
      <c r="BF29" s="96"/>
      <c r="BG29" s="96"/>
      <c r="BH29" s="96"/>
      <c r="BI29" s="7"/>
      <c r="BJ29" s="7"/>
      <c r="BK29" s="97"/>
      <c r="BL29" s="23"/>
      <c r="BM29" s="23"/>
      <c r="BN29" s="23"/>
      <c r="BO29" s="23"/>
      <c r="BP29" s="23"/>
      <c r="BQ29" s="93">
        <v>0</v>
      </c>
    </row>
    <row r="30" spans="1:69" s="93" customFormat="1" ht="18.75" hidden="1" customHeight="1">
      <c r="A30" s="83"/>
      <c r="B30" s="83"/>
      <c r="C30" s="83"/>
      <c r="D30" s="83"/>
      <c r="E30" s="83"/>
      <c r="F30" s="83"/>
      <c r="G30" s="83"/>
      <c r="H30" s="83"/>
      <c r="I30" s="83"/>
      <c r="J30" s="83"/>
      <c r="K30" s="83"/>
      <c r="L30" s="12"/>
      <c r="M30" s="83"/>
      <c r="N30" s="83"/>
      <c r="O30" s="83"/>
      <c r="S30" s="94" t="s">
        <v>31</v>
      </c>
      <c r="T30" s="94"/>
      <c r="U30" s="95"/>
      <c r="V30" s="98">
        <f>IF(TITLE_DATE_PR_CHANGE="",IF(TITLE_DATE_PR="","",TITLE_DATE_PR),TITLE_DATE_PR_CHANGE)</f>
        <v>46265</v>
      </c>
      <c r="W30" s="98"/>
      <c r="X30" s="98"/>
      <c r="Y30" s="98"/>
      <c r="Z30" s="98"/>
      <c r="AA30" s="98"/>
      <c r="AB30" s="98"/>
      <c r="AC30" s="7"/>
      <c r="AD30" s="98">
        <f>IF(TITLE_DATE_PR_CHANGE="",IF(TITLE_DATE_PR="","",TITLE_DATE_PR),TITLE_DATE_PR_CHANGE)</f>
        <v>46265</v>
      </c>
      <c r="AE30" s="98"/>
      <c r="AF30" s="98"/>
      <c r="AG30" s="98"/>
      <c r="AH30" s="98"/>
      <c r="AI30" s="98"/>
      <c r="AJ30" s="98"/>
      <c r="AK30" s="7"/>
      <c r="AL30" s="98">
        <f>IF(TITLE_DATE_PR_CHANGE="",IF(TITLE_DATE_PR="","",TITLE_DATE_PR),TITLE_DATE_PR_CHANGE)</f>
        <v>46265</v>
      </c>
      <c r="AM30" s="98"/>
      <c r="AN30" s="98"/>
      <c r="AO30" s="98"/>
      <c r="AP30" s="98"/>
      <c r="AQ30" s="98"/>
      <c r="AR30" s="98"/>
      <c r="AS30" s="7"/>
      <c r="AT30" s="98">
        <f>IF(TITLE_DATE_PR_CHANGE="",IF(TITLE_DATE_PR="","",TITLE_DATE_PR),TITLE_DATE_PR_CHANGE)</f>
        <v>46265</v>
      </c>
      <c r="AU30" s="98"/>
      <c r="AV30" s="98"/>
      <c r="AW30" s="98"/>
      <c r="AX30" s="98"/>
      <c r="AY30" s="98"/>
      <c r="AZ30" s="98"/>
      <c r="BA30" s="7"/>
      <c r="BB30" s="98">
        <f>IF(TITLE_DATE_PR_CHANGE="",IF(TITLE_DATE_PR="","",TITLE_DATE_PR),TITLE_DATE_PR_CHANGE)</f>
        <v>46265</v>
      </c>
      <c r="BC30" s="98"/>
      <c r="BD30" s="98"/>
      <c r="BE30" s="98"/>
      <c r="BF30" s="98"/>
      <c r="BG30" s="98"/>
      <c r="BH30" s="98"/>
      <c r="BI30" s="7"/>
      <c r="BJ30" s="7"/>
      <c r="BK30" s="97"/>
      <c r="BL30" s="23"/>
      <c r="BM30" s="23"/>
      <c r="BN30" s="23"/>
      <c r="BO30" s="23"/>
      <c r="BP30" s="23"/>
      <c r="BQ30" s="93">
        <v>0</v>
      </c>
    </row>
    <row r="31" spans="1:69" s="93" customFormat="1" ht="18.75" hidden="1" customHeight="1">
      <c r="A31" s="83"/>
      <c r="B31" s="83"/>
      <c r="C31" s="83"/>
      <c r="D31" s="83"/>
      <c r="E31" s="83"/>
      <c r="F31" s="83"/>
      <c r="G31" s="83"/>
      <c r="H31" s="83"/>
      <c r="I31" s="83"/>
      <c r="J31" s="83"/>
      <c r="K31" s="83"/>
      <c r="L31" s="12"/>
      <c r="M31" s="83"/>
      <c r="N31" s="83"/>
      <c r="O31" s="83"/>
      <c r="S31" s="94" t="s">
        <v>32</v>
      </c>
      <c r="T31" s="94"/>
      <c r="U31" s="95"/>
      <c r="V31" s="96" t="str">
        <f>IF(TITLE_NUMBER_PR_CHANGE="",IF(TITLE_NUMBER_PR="","",TITLE_NUMBER_PR),TITLE_NUMBER_PR_CHANGE)</f>
        <v>6522</v>
      </c>
      <c r="W31" s="96"/>
      <c r="X31" s="96"/>
      <c r="Y31" s="96"/>
      <c r="Z31" s="96"/>
      <c r="AA31" s="96"/>
      <c r="AB31" s="96"/>
      <c r="AC31" s="7"/>
      <c r="AD31" s="96" t="str">
        <f>IF(TITLE_NUMBER_PR_CHANGE="",IF(TITLE_NUMBER_PR="","",TITLE_NUMBER_PR),TITLE_NUMBER_PR_CHANGE)</f>
        <v>6522</v>
      </c>
      <c r="AE31" s="96"/>
      <c r="AF31" s="96"/>
      <c r="AG31" s="96"/>
      <c r="AH31" s="96"/>
      <c r="AI31" s="96"/>
      <c r="AJ31" s="96"/>
      <c r="AK31" s="7"/>
      <c r="AL31" s="96" t="str">
        <f>IF(TITLE_NUMBER_PR_CHANGE="",IF(TITLE_NUMBER_PR="","",TITLE_NUMBER_PR),TITLE_NUMBER_PR_CHANGE)</f>
        <v>6522</v>
      </c>
      <c r="AM31" s="96"/>
      <c r="AN31" s="96"/>
      <c r="AO31" s="96"/>
      <c r="AP31" s="96"/>
      <c r="AQ31" s="96"/>
      <c r="AR31" s="96"/>
      <c r="AS31" s="7"/>
      <c r="AT31" s="96" t="str">
        <f>IF(TITLE_NUMBER_PR_CHANGE="",IF(TITLE_NUMBER_PR="","",TITLE_NUMBER_PR),TITLE_NUMBER_PR_CHANGE)</f>
        <v>6522</v>
      </c>
      <c r="AU31" s="96"/>
      <c r="AV31" s="96"/>
      <c r="AW31" s="96"/>
      <c r="AX31" s="96"/>
      <c r="AY31" s="96"/>
      <c r="AZ31" s="96"/>
      <c r="BA31" s="7"/>
      <c r="BB31" s="96" t="str">
        <f>IF(TITLE_NUMBER_PR_CHANGE="",IF(TITLE_NUMBER_PR="","",TITLE_NUMBER_PR),TITLE_NUMBER_PR_CHANGE)</f>
        <v>6522</v>
      </c>
      <c r="BC31" s="96"/>
      <c r="BD31" s="96"/>
      <c r="BE31" s="96"/>
      <c r="BF31" s="96"/>
      <c r="BG31" s="96"/>
      <c r="BH31" s="96"/>
      <c r="BI31" s="7"/>
      <c r="BJ31" s="7"/>
      <c r="BK31" s="97"/>
      <c r="BL31" s="23"/>
      <c r="BM31" s="23"/>
      <c r="BN31" s="23"/>
      <c r="BO31" s="23"/>
      <c r="BP31" s="23"/>
      <c r="BQ31" s="93">
        <v>0</v>
      </c>
    </row>
    <row r="32" spans="1:69" s="93" customFormat="1" ht="18.75" hidden="1" customHeight="1">
      <c r="A32" s="83"/>
      <c r="B32" s="83"/>
      <c r="C32" s="83"/>
      <c r="D32" s="83"/>
      <c r="E32" s="83"/>
      <c r="F32" s="83"/>
      <c r="G32" s="83"/>
      <c r="H32" s="83"/>
      <c r="I32" s="83"/>
      <c r="J32" s="83"/>
      <c r="K32" s="83"/>
      <c r="L32" s="12"/>
      <c r="M32" s="83"/>
      <c r="N32" s="83"/>
      <c r="O32" s="83"/>
      <c r="S32" s="94" t="s">
        <v>33</v>
      </c>
      <c r="T32" s="94"/>
      <c r="U32" s="95"/>
      <c r="V32" s="96" t="str">
        <f>IF(TITLE_IST_PUB_CHANGE="",IF(TITLE_IST_PUB="","",TITLE_IST_PUB),TITLE_IST_PUB_CHANGE)</f>
        <v/>
      </c>
      <c r="W32" s="96"/>
      <c r="X32" s="96"/>
      <c r="Y32" s="96"/>
      <c r="Z32" s="96"/>
      <c r="AA32" s="96"/>
      <c r="AB32" s="96"/>
      <c r="AC32" s="7"/>
      <c r="AD32" s="96" t="str">
        <f>IF(TITLE_IST_PUB_CHANGE="",IF(TITLE_IST_PUB="","",TITLE_IST_PUB),TITLE_IST_PUB_CHANGE)</f>
        <v/>
      </c>
      <c r="AE32" s="96"/>
      <c r="AF32" s="96"/>
      <c r="AG32" s="96"/>
      <c r="AH32" s="96"/>
      <c r="AI32" s="96"/>
      <c r="AJ32" s="96"/>
      <c r="AK32" s="7"/>
      <c r="AL32" s="96" t="str">
        <f>IF(TITLE_IST_PUB_CHANGE="",IF(TITLE_IST_PUB="","",TITLE_IST_PUB),TITLE_IST_PUB_CHANGE)</f>
        <v/>
      </c>
      <c r="AM32" s="96"/>
      <c r="AN32" s="96"/>
      <c r="AO32" s="96"/>
      <c r="AP32" s="96"/>
      <c r="AQ32" s="96"/>
      <c r="AR32" s="96"/>
      <c r="AS32" s="7"/>
      <c r="AT32" s="96" t="str">
        <f>IF(TITLE_IST_PUB_CHANGE="",IF(TITLE_IST_PUB="","",TITLE_IST_PUB),TITLE_IST_PUB_CHANGE)</f>
        <v/>
      </c>
      <c r="AU32" s="96"/>
      <c r="AV32" s="96"/>
      <c r="AW32" s="96"/>
      <c r="AX32" s="96"/>
      <c r="AY32" s="96"/>
      <c r="AZ32" s="96"/>
      <c r="BA32" s="7"/>
      <c r="BB32" s="96" t="str">
        <f>IF(TITLE_IST_PUB_CHANGE="",IF(TITLE_IST_PUB="","",TITLE_IST_PUB),TITLE_IST_PUB_CHANGE)</f>
        <v/>
      </c>
      <c r="BC32" s="96"/>
      <c r="BD32" s="96"/>
      <c r="BE32" s="96"/>
      <c r="BF32" s="96"/>
      <c r="BG32" s="96"/>
      <c r="BH32" s="96"/>
      <c r="BI32" s="7"/>
      <c r="BJ32" s="7"/>
      <c r="BK32" s="97"/>
      <c r="BL32" s="23"/>
      <c r="BM32" s="23"/>
      <c r="BN32" s="23"/>
      <c r="BO32" s="23"/>
      <c r="BP32" s="23"/>
      <c r="BQ32" s="93">
        <v>0</v>
      </c>
    </row>
    <row r="33" spans="1:69" ht="14.25" customHeight="1">
      <c r="Q33" s="84"/>
      <c r="R33" s="84"/>
      <c r="S33" s="85"/>
      <c r="T33" s="86"/>
      <c r="U33" s="86"/>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BD33" s="92"/>
      <c r="BE33" s="92"/>
      <c r="BF33" s="92"/>
      <c r="BG33" s="92"/>
      <c r="BH33" s="92"/>
      <c r="BI33" s="92"/>
      <c r="BQ33" s="7">
        <v>0</v>
      </c>
    </row>
    <row r="34" spans="1:69" s="93" customFormat="1" ht="18.75" customHeight="1">
      <c r="A34" s="83"/>
      <c r="B34" s="83"/>
      <c r="C34" s="83"/>
      <c r="D34" s="83"/>
      <c r="E34" s="83"/>
      <c r="F34" s="83"/>
      <c r="G34" s="83"/>
      <c r="H34" s="83"/>
      <c r="I34" s="83"/>
      <c r="J34" s="83"/>
      <c r="K34" s="83"/>
      <c r="L34" s="12"/>
      <c r="M34" s="83"/>
      <c r="N34" s="83"/>
      <c r="O34" s="83"/>
      <c r="S34" s="94" t="s">
        <v>34</v>
      </c>
      <c r="T34" s="94"/>
      <c r="U34" s="95"/>
      <c r="V34" s="98">
        <f>IF(TITLE_DATE_PR_CHANGE="",IF(TITLE_DATE_PR="","",TITLE_DATE_PR),TITLE_DATE_PR_CHANGE)</f>
        <v>46265</v>
      </c>
      <c r="W34" s="98"/>
      <c r="X34" s="98"/>
      <c r="Y34" s="98"/>
      <c r="Z34" s="98"/>
      <c r="AA34" s="98"/>
      <c r="AB34" s="98"/>
      <c r="AC34" s="7"/>
      <c r="AD34" s="98">
        <f>IF(TITLE_DATE_PR_CHANGE="",IF(TITLE_DATE_PR="","",TITLE_DATE_PR),TITLE_DATE_PR_CHANGE)</f>
        <v>46265</v>
      </c>
      <c r="AE34" s="98"/>
      <c r="AF34" s="98"/>
      <c r="AG34" s="98"/>
      <c r="AH34" s="98"/>
      <c r="AI34" s="98"/>
      <c r="AJ34" s="98"/>
      <c r="AK34" s="7"/>
      <c r="AL34" s="98">
        <f>IF(TITLE_DATE_PR_CHANGE="",IF(TITLE_DATE_PR="","",TITLE_DATE_PR),TITLE_DATE_PR_CHANGE)</f>
        <v>46265</v>
      </c>
      <c r="AM34" s="98"/>
      <c r="AN34" s="98"/>
      <c r="AO34" s="98"/>
      <c r="AP34" s="98"/>
      <c r="AQ34" s="98"/>
      <c r="AR34" s="98"/>
      <c r="AS34" s="7"/>
      <c r="AT34" s="98">
        <f>IF(TITLE_DATE_PR_CHANGE="",IF(TITLE_DATE_PR="","",TITLE_DATE_PR),TITLE_DATE_PR_CHANGE)</f>
        <v>46265</v>
      </c>
      <c r="AU34" s="98"/>
      <c r="AV34" s="98"/>
      <c r="AW34" s="98"/>
      <c r="AX34" s="98"/>
      <c r="AY34" s="98"/>
      <c r="AZ34" s="98"/>
      <c r="BA34" s="7"/>
      <c r="BB34" s="98">
        <f>IF(TITLE_DATE_PR_CHANGE="",IF(TITLE_DATE_PR="","",TITLE_DATE_PR),TITLE_DATE_PR_CHANGE)</f>
        <v>46265</v>
      </c>
      <c r="BC34" s="98"/>
      <c r="BD34" s="98"/>
      <c r="BE34" s="98"/>
      <c r="BF34" s="98"/>
      <c r="BG34" s="98"/>
      <c r="BH34" s="98"/>
      <c r="BI34" s="7"/>
      <c r="BJ34" s="7"/>
      <c r="BK34" s="97"/>
      <c r="BL34" s="23"/>
      <c r="BM34" s="23"/>
      <c r="BN34" s="23"/>
      <c r="BO34" s="23"/>
      <c r="BP34" s="23"/>
      <c r="BQ34" s="93">
        <v>0</v>
      </c>
    </row>
    <row r="35" spans="1:69" s="93" customFormat="1" ht="18.75" customHeight="1">
      <c r="A35" s="83"/>
      <c r="B35" s="83"/>
      <c r="C35" s="83"/>
      <c r="D35" s="83"/>
      <c r="E35" s="83"/>
      <c r="F35" s="83"/>
      <c r="G35" s="83"/>
      <c r="H35" s="83"/>
      <c r="I35" s="83"/>
      <c r="J35" s="83"/>
      <c r="K35" s="83"/>
      <c r="L35" s="12"/>
      <c r="M35" s="83"/>
      <c r="N35" s="83"/>
      <c r="O35" s="83"/>
      <c r="S35" s="94" t="s">
        <v>35</v>
      </c>
      <c r="T35" s="94"/>
      <c r="U35" s="95"/>
      <c r="V35" s="96" t="str">
        <f>IF(TITLE_NUMBER_PR_CHANGE="",IF(TITLE_NUMBER_PR="","",TITLE_NUMBER_PR),TITLE_NUMBER_PR_CHANGE)</f>
        <v>6522</v>
      </c>
      <c r="W35" s="96"/>
      <c r="X35" s="96"/>
      <c r="Y35" s="96"/>
      <c r="Z35" s="96"/>
      <c r="AA35" s="96"/>
      <c r="AB35" s="96"/>
      <c r="AC35" s="7"/>
      <c r="AD35" s="96" t="str">
        <f>IF(TITLE_NUMBER_PR_CHANGE="",IF(TITLE_NUMBER_PR="","",TITLE_NUMBER_PR),TITLE_NUMBER_PR_CHANGE)</f>
        <v>6522</v>
      </c>
      <c r="AE35" s="96"/>
      <c r="AF35" s="96"/>
      <c r="AG35" s="96"/>
      <c r="AH35" s="96"/>
      <c r="AI35" s="96"/>
      <c r="AJ35" s="96"/>
      <c r="AK35" s="7"/>
      <c r="AL35" s="96" t="str">
        <f>IF(TITLE_NUMBER_PR_CHANGE="",IF(TITLE_NUMBER_PR="","",TITLE_NUMBER_PR),TITLE_NUMBER_PR_CHANGE)</f>
        <v>6522</v>
      </c>
      <c r="AM35" s="96"/>
      <c r="AN35" s="96"/>
      <c r="AO35" s="96"/>
      <c r="AP35" s="96"/>
      <c r="AQ35" s="96"/>
      <c r="AR35" s="96"/>
      <c r="AS35" s="7"/>
      <c r="AT35" s="96" t="str">
        <f>IF(TITLE_NUMBER_PR_CHANGE="",IF(TITLE_NUMBER_PR="","",TITLE_NUMBER_PR),TITLE_NUMBER_PR_CHANGE)</f>
        <v>6522</v>
      </c>
      <c r="AU35" s="96"/>
      <c r="AV35" s="96"/>
      <c r="AW35" s="96"/>
      <c r="AX35" s="96"/>
      <c r="AY35" s="96"/>
      <c r="AZ35" s="96"/>
      <c r="BA35" s="7"/>
      <c r="BB35" s="96" t="str">
        <f>IF(TITLE_NUMBER_PR_CHANGE="",IF(TITLE_NUMBER_PR="","",TITLE_NUMBER_PR),TITLE_NUMBER_PR_CHANGE)</f>
        <v>6522</v>
      </c>
      <c r="BC35" s="96"/>
      <c r="BD35" s="96"/>
      <c r="BE35" s="96"/>
      <c r="BF35" s="96"/>
      <c r="BG35" s="96"/>
      <c r="BH35" s="96"/>
      <c r="BI35" s="7"/>
      <c r="BJ35" s="7"/>
      <c r="BK35" s="97"/>
      <c r="BL35" s="23"/>
      <c r="BM35" s="23"/>
      <c r="BN35" s="23"/>
      <c r="BO35" s="23"/>
      <c r="BP35" s="23"/>
      <c r="BQ35" s="93">
        <v>0</v>
      </c>
    </row>
    <row r="36" spans="1:69" s="93" customFormat="1" ht="0" hidden="1" customHeight="1">
      <c r="A36" s="83"/>
      <c r="B36" s="83"/>
      <c r="C36" s="83"/>
      <c r="D36" s="83"/>
      <c r="E36" s="83"/>
      <c r="F36" s="83"/>
      <c r="G36" s="83"/>
      <c r="H36" s="83"/>
      <c r="I36" s="83"/>
      <c r="J36" s="83"/>
      <c r="K36" s="83"/>
      <c r="L36" s="12"/>
      <c r="M36" s="83"/>
      <c r="N36" s="83"/>
      <c r="O36" s="83"/>
      <c r="S36" s="7"/>
      <c r="T36" s="7"/>
      <c r="U36" s="99"/>
      <c r="V36" s="7"/>
      <c r="W36" s="7"/>
      <c r="X36" s="7"/>
      <c r="Y36" s="7"/>
      <c r="Z36" s="7"/>
      <c r="AA36" s="7"/>
      <c r="AB36" s="7"/>
      <c r="AC36" s="8" t="s">
        <v>36</v>
      </c>
      <c r="AD36" s="7"/>
      <c r="AE36" s="7"/>
      <c r="AF36" s="7"/>
      <c r="AG36" s="7"/>
      <c r="AH36" s="7"/>
      <c r="AI36" s="7"/>
      <c r="AJ36" s="7"/>
      <c r="AK36" s="8" t="s">
        <v>36</v>
      </c>
      <c r="AL36" s="7"/>
      <c r="AM36" s="7"/>
      <c r="AN36" s="7"/>
      <c r="AO36" s="7"/>
      <c r="AP36" s="7"/>
      <c r="AQ36" s="7"/>
      <c r="AR36" s="7"/>
      <c r="AS36" s="8" t="s">
        <v>36</v>
      </c>
      <c r="AT36" s="7"/>
      <c r="AU36" s="7"/>
      <c r="AV36" s="7"/>
      <c r="AW36" s="7"/>
      <c r="AX36" s="7"/>
      <c r="AY36" s="7"/>
      <c r="AZ36" s="7"/>
      <c r="BA36" s="8" t="s">
        <v>36</v>
      </c>
      <c r="BB36" s="7"/>
      <c r="BC36" s="7"/>
      <c r="BD36" s="7"/>
      <c r="BE36" s="7"/>
      <c r="BF36" s="7"/>
      <c r="BG36" s="7"/>
      <c r="BH36" s="7"/>
      <c r="BI36" s="8" t="s">
        <v>36</v>
      </c>
      <c r="BL36" s="23"/>
      <c r="BM36" s="23"/>
      <c r="BN36" s="23"/>
      <c r="BO36" s="23"/>
      <c r="BP36" s="23"/>
      <c r="BQ36" s="93">
        <v>0</v>
      </c>
    </row>
    <row r="37" spans="1:69" ht="14.65" customHeight="1">
      <c r="Q37" s="84"/>
      <c r="R37" s="84"/>
      <c r="S37" s="85"/>
      <c r="T37" s="86"/>
      <c r="U37" s="100"/>
      <c r="V37" s="101"/>
      <c r="W37" s="101"/>
      <c r="X37" s="101"/>
      <c r="Y37" s="101"/>
      <c r="Z37" s="101"/>
      <c r="AA37" s="101"/>
      <c r="AB37" s="101"/>
      <c r="AC37" s="101"/>
      <c r="AD37" s="101"/>
      <c r="AE37" s="101"/>
      <c r="AF37" s="101"/>
      <c r="AG37" s="101"/>
      <c r="AH37" s="101"/>
      <c r="AI37" s="101"/>
      <c r="AJ37" s="101"/>
      <c r="AK37" s="101"/>
      <c r="AL37" s="101" t="s">
        <v>37</v>
      </c>
      <c r="AM37" s="101"/>
      <c r="AN37" s="101"/>
      <c r="AO37" s="101"/>
      <c r="AP37" s="101"/>
      <c r="AQ37" s="101"/>
      <c r="AR37" s="101"/>
      <c r="AS37" s="101"/>
      <c r="AT37" s="101" t="s">
        <v>37</v>
      </c>
      <c r="AU37" s="101"/>
      <c r="AV37" s="101"/>
      <c r="AW37" s="101"/>
      <c r="AX37" s="101"/>
      <c r="AY37" s="101"/>
      <c r="AZ37" s="101"/>
      <c r="BA37" s="101"/>
      <c r="BB37" s="101" t="s">
        <v>37</v>
      </c>
      <c r="BC37" s="101"/>
      <c r="BD37" s="101"/>
      <c r="BE37" s="101"/>
      <c r="BF37" s="101"/>
      <c r="BG37" s="101"/>
      <c r="BH37" s="101"/>
      <c r="BI37" s="101"/>
      <c r="BQ37" s="7">
        <v>14</v>
      </c>
    </row>
    <row r="38" spans="1:69" ht="14.65" customHeight="1">
      <c r="Q38" s="84"/>
      <c r="R38" s="84"/>
      <c r="S38" s="102" t="s">
        <v>38</v>
      </c>
      <c r="T38" s="102"/>
      <c r="U38" s="102"/>
      <c r="V38" s="102"/>
      <c r="W38" s="102"/>
      <c r="X38" s="102"/>
      <c r="Y38" s="102"/>
      <c r="Z38" s="102"/>
      <c r="AA38" s="102"/>
      <c r="AB38" s="102"/>
      <c r="AC38" s="102"/>
      <c r="AD38" s="102"/>
      <c r="AE38" s="102"/>
      <c r="AF38" s="102"/>
      <c r="AG38" s="102"/>
      <c r="AH38" s="102"/>
      <c r="AI38" s="102"/>
      <c r="AJ38" s="102"/>
      <c r="AK38" s="102"/>
      <c r="AL38" s="102" t="s">
        <v>38</v>
      </c>
      <c r="AM38" s="102"/>
      <c r="AN38" s="102"/>
      <c r="AO38" s="102"/>
      <c r="AP38" s="102"/>
      <c r="AQ38" s="102"/>
      <c r="AR38" s="102"/>
      <c r="AS38" s="102"/>
      <c r="AT38" s="102" t="s">
        <v>38</v>
      </c>
      <c r="AU38" s="102"/>
      <c r="AV38" s="102"/>
      <c r="AW38" s="102"/>
      <c r="AX38" s="102"/>
      <c r="AY38" s="102"/>
      <c r="AZ38" s="102"/>
      <c r="BA38" s="102"/>
      <c r="BB38" s="102" t="s">
        <v>38</v>
      </c>
      <c r="BC38" s="102"/>
      <c r="BD38" s="102"/>
      <c r="BE38" s="102"/>
      <c r="BF38" s="102"/>
      <c r="BG38" s="102"/>
      <c r="BH38" s="102"/>
      <c r="BI38" s="102"/>
      <c r="BJ38" s="102"/>
      <c r="BK38" s="102"/>
    </row>
    <row r="39" spans="1:69" ht="14.65" customHeight="1">
      <c r="Q39" s="84"/>
      <c r="R39" s="84"/>
      <c r="S39" s="103" t="s">
        <v>39</v>
      </c>
      <c r="T39" s="104" t="s">
        <v>40</v>
      </c>
      <c r="U39" s="105"/>
      <c r="V39" s="106" t="s">
        <v>41</v>
      </c>
      <c r="W39" s="107"/>
      <c r="X39" s="107"/>
      <c r="Y39" s="107"/>
      <c r="Z39" s="107"/>
      <c r="AA39" s="107"/>
      <c r="AB39" s="108"/>
      <c r="AC39" s="109" t="s">
        <v>42</v>
      </c>
      <c r="AD39" s="106" t="s">
        <v>41</v>
      </c>
      <c r="AE39" s="107"/>
      <c r="AF39" s="107"/>
      <c r="AG39" s="107"/>
      <c r="AH39" s="107"/>
      <c r="AI39" s="107"/>
      <c r="AJ39" s="108"/>
      <c r="AK39" s="109" t="s">
        <v>43</v>
      </c>
      <c r="AL39" s="106" t="s">
        <v>41</v>
      </c>
      <c r="AM39" s="107"/>
      <c r="AN39" s="107"/>
      <c r="AO39" s="107"/>
      <c r="AP39" s="107"/>
      <c r="AQ39" s="107"/>
      <c r="AR39" s="108"/>
      <c r="AS39" s="109" t="s">
        <v>42</v>
      </c>
      <c r="AT39" s="106" t="s">
        <v>41</v>
      </c>
      <c r="AU39" s="107"/>
      <c r="AV39" s="107"/>
      <c r="AW39" s="107"/>
      <c r="AX39" s="107"/>
      <c r="AY39" s="107"/>
      <c r="AZ39" s="108"/>
      <c r="BA39" s="109" t="s">
        <v>42</v>
      </c>
      <c r="BB39" s="106" t="s">
        <v>41</v>
      </c>
      <c r="BC39" s="107"/>
      <c r="BD39" s="107"/>
      <c r="BE39" s="107"/>
      <c r="BF39" s="107"/>
      <c r="BG39" s="107"/>
      <c r="BH39" s="108"/>
      <c r="BI39" s="109" t="s">
        <v>42</v>
      </c>
      <c r="BJ39" s="110" t="s">
        <v>44</v>
      </c>
      <c r="BK39" s="102"/>
      <c r="BQ39" s="7">
        <v>14</v>
      </c>
    </row>
    <row r="40" spans="1:69" ht="35.65" customHeight="1">
      <c r="Q40" s="84"/>
      <c r="R40" s="84"/>
      <c r="S40" s="103"/>
      <c r="T40" s="104"/>
      <c r="U40" s="111"/>
      <c r="V40" s="112" t="s">
        <v>45</v>
      </c>
      <c r="W40" s="113" t="s">
        <v>46</v>
      </c>
      <c r="X40" s="114" t="s">
        <v>47</v>
      </c>
      <c r="Y40" s="115"/>
      <c r="Z40" s="114" t="s">
        <v>48</v>
      </c>
      <c r="AA40" s="116"/>
      <c r="AB40" s="115"/>
      <c r="AC40" s="117"/>
      <c r="AD40" s="112" t="s">
        <v>45</v>
      </c>
      <c r="AE40" s="113" t="s">
        <v>46</v>
      </c>
      <c r="AF40" s="114" t="s">
        <v>47</v>
      </c>
      <c r="AG40" s="115"/>
      <c r="AH40" s="114" t="s">
        <v>49</v>
      </c>
      <c r="AI40" s="116"/>
      <c r="AJ40" s="115"/>
      <c r="AK40" s="117"/>
      <c r="AL40" s="112" t="s">
        <v>45</v>
      </c>
      <c r="AM40" s="113" t="s">
        <v>46</v>
      </c>
      <c r="AN40" s="114" t="s">
        <v>47</v>
      </c>
      <c r="AO40" s="115"/>
      <c r="AP40" s="114" t="s">
        <v>48</v>
      </c>
      <c r="AQ40" s="116"/>
      <c r="AR40" s="115"/>
      <c r="AS40" s="117"/>
      <c r="AT40" s="112" t="s">
        <v>45</v>
      </c>
      <c r="AU40" s="113" t="s">
        <v>46</v>
      </c>
      <c r="AV40" s="114" t="s">
        <v>47</v>
      </c>
      <c r="AW40" s="115"/>
      <c r="AX40" s="114" t="s">
        <v>48</v>
      </c>
      <c r="AY40" s="116"/>
      <c r="AZ40" s="115"/>
      <c r="BA40" s="117"/>
      <c r="BB40" s="112" t="s">
        <v>45</v>
      </c>
      <c r="BC40" s="113" t="s">
        <v>46</v>
      </c>
      <c r="BD40" s="114" t="s">
        <v>47</v>
      </c>
      <c r="BE40" s="115"/>
      <c r="BF40" s="114" t="s">
        <v>48</v>
      </c>
      <c r="BG40" s="116"/>
      <c r="BH40" s="115"/>
      <c r="BI40" s="117"/>
      <c r="BJ40" s="118"/>
      <c r="BK40" s="102"/>
      <c r="BQ40" s="7">
        <v>34</v>
      </c>
    </row>
    <row r="41" spans="1:69" ht="35.65" customHeight="1">
      <c r="A41" s="83"/>
      <c r="B41" s="83" t="s">
        <v>50</v>
      </c>
      <c r="C41" s="83" t="s">
        <v>51</v>
      </c>
      <c r="D41" s="83" t="s">
        <v>52</v>
      </c>
      <c r="E41" s="12" t="s">
        <v>53</v>
      </c>
      <c r="F41" s="12" t="s">
        <v>54</v>
      </c>
      <c r="G41" s="12" t="s">
        <v>55</v>
      </c>
      <c r="H41" s="12" t="s">
        <v>56</v>
      </c>
      <c r="I41" s="12" t="s">
        <v>57</v>
      </c>
      <c r="J41" s="12" t="s">
        <v>58</v>
      </c>
      <c r="K41" s="12" t="s">
        <v>59</v>
      </c>
      <c r="L41" s="12" t="s">
        <v>25</v>
      </c>
      <c r="Q41" s="84"/>
      <c r="R41" s="84"/>
      <c r="S41" s="103"/>
      <c r="T41" s="104"/>
      <c r="U41" s="119"/>
      <c r="V41" s="120"/>
      <c r="W41" s="121"/>
      <c r="X41" s="122" t="s">
        <v>60</v>
      </c>
      <c r="Y41" s="122" t="s">
        <v>61</v>
      </c>
      <c r="Z41" s="122" t="s">
        <v>62</v>
      </c>
      <c r="AA41" s="123" t="s">
        <v>63</v>
      </c>
      <c r="AB41" s="124"/>
      <c r="AC41" s="125"/>
      <c r="AD41" s="120"/>
      <c r="AE41" s="121"/>
      <c r="AF41" s="122" t="s">
        <v>60</v>
      </c>
      <c r="AG41" s="122" t="s">
        <v>61</v>
      </c>
      <c r="AH41" s="122" t="s">
        <v>62</v>
      </c>
      <c r="AI41" s="123" t="s">
        <v>63</v>
      </c>
      <c r="AJ41" s="124"/>
      <c r="AK41" s="125"/>
      <c r="AL41" s="120"/>
      <c r="AM41" s="121"/>
      <c r="AN41" s="122" t="s">
        <v>60</v>
      </c>
      <c r="AO41" s="122" t="s">
        <v>61</v>
      </c>
      <c r="AP41" s="122" t="s">
        <v>62</v>
      </c>
      <c r="AQ41" s="123" t="s">
        <v>63</v>
      </c>
      <c r="AR41" s="124"/>
      <c r="AS41" s="125"/>
      <c r="AT41" s="120"/>
      <c r="AU41" s="121"/>
      <c r="AV41" s="122" t="s">
        <v>60</v>
      </c>
      <c r="AW41" s="122" t="s">
        <v>61</v>
      </c>
      <c r="AX41" s="122" t="s">
        <v>62</v>
      </c>
      <c r="AY41" s="123" t="s">
        <v>63</v>
      </c>
      <c r="AZ41" s="124"/>
      <c r="BA41" s="125"/>
      <c r="BB41" s="120"/>
      <c r="BC41" s="121"/>
      <c r="BD41" s="122" t="s">
        <v>60</v>
      </c>
      <c r="BE41" s="122" t="s">
        <v>61</v>
      </c>
      <c r="BF41" s="122" t="s">
        <v>62</v>
      </c>
      <c r="BG41" s="123" t="s">
        <v>63</v>
      </c>
      <c r="BH41" s="124"/>
      <c r="BI41" s="125"/>
      <c r="BJ41" s="126"/>
      <c r="BK41" s="102"/>
      <c r="BQ41" s="7">
        <v>34</v>
      </c>
    </row>
    <row r="42" spans="1:69" s="135" customFormat="1" ht="11.25" hidden="1" customHeight="1">
      <c r="A42" s="83"/>
      <c r="B42" s="83"/>
      <c r="C42" s="83"/>
      <c r="D42" s="83"/>
      <c r="E42" s="83"/>
      <c r="F42" s="83"/>
      <c r="G42" s="83"/>
      <c r="H42" s="83"/>
      <c r="I42" s="83"/>
      <c r="J42" s="83"/>
      <c r="K42" s="83"/>
      <c r="L42" s="12"/>
      <c r="M42" s="3"/>
      <c r="N42" s="3"/>
      <c r="O42" s="3"/>
      <c r="P42" s="127"/>
      <c r="Q42" s="128"/>
      <c r="R42" s="129">
        <v>1</v>
      </c>
      <c r="S42" s="130" t="s">
        <v>64</v>
      </c>
      <c r="T42" s="131" t="s">
        <v>65</v>
      </c>
      <c r="U42" s="132" t="str">
        <f ca="1">OFFSET(U42,0,-1)</f>
        <v>2</v>
      </c>
      <c r="V42" s="133">
        <f ca="1">OFFSET(V42,0,-1)+1</f>
        <v>3</v>
      </c>
      <c r="W42" s="133"/>
      <c r="X42" s="133">
        <f ca="1">OFFSET(X42,0,-1)+1</f>
        <v>1</v>
      </c>
      <c r="Y42" s="133">
        <f ca="1">OFFSET(Y42,0,-1)+1</f>
        <v>2</v>
      </c>
      <c r="Z42" s="133">
        <f ca="1">OFFSET(Z42,0,-1)+1</f>
        <v>3</v>
      </c>
      <c r="AA42" s="134">
        <f ca="1">OFFSET(AA42,0,-1)+1</f>
        <v>4</v>
      </c>
      <c r="AB42" s="134"/>
      <c r="AC42" s="133">
        <f ca="1">OFFSET(AC42,0,-2)+1</f>
        <v>5</v>
      </c>
      <c r="AD42" s="133">
        <f ca="1">OFFSET(AD42,0,-1)+1</f>
        <v>6</v>
      </c>
      <c r="AE42" s="133"/>
      <c r="AF42" s="133">
        <f ca="1">OFFSET(AF42,0,-1)+1</f>
        <v>1</v>
      </c>
      <c r="AG42" s="133">
        <f ca="1">OFFSET(AG42,0,-1)+1</f>
        <v>2</v>
      </c>
      <c r="AH42" s="133">
        <f ca="1">OFFSET(AH42,0,-1)+1</f>
        <v>3</v>
      </c>
      <c r="AI42" s="134">
        <f ca="1">OFFSET(AI42,0,-1)+1</f>
        <v>4</v>
      </c>
      <c r="AJ42" s="134"/>
      <c r="AK42" s="133">
        <f ca="1">OFFSET(AK42,0,-2)+1</f>
        <v>5</v>
      </c>
      <c r="AL42" s="133">
        <f ca="1">OFFSET(AL42,0,-1)+1</f>
        <v>6</v>
      </c>
      <c r="AM42" s="133"/>
      <c r="AN42" s="133">
        <f ca="1">OFFSET(AN42,0,-1)+1</f>
        <v>1</v>
      </c>
      <c r="AO42" s="133">
        <f ca="1">OFFSET(AO42,0,-1)+1</f>
        <v>2</v>
      </c>
      <c r="AP42" s="133">
        <f ca="1">OFFSET(AP42,0,-1)+1</f>
        <v>3</v>
      </c>
      <c r="AQ42" s="134">
        <f ca="1">OFFSET(AQ42,0,-1)+1</f>
        <v>4</v>
      </c>
      <c r="AR42" s="134"/>
      <c r="AS42" s="133">
        <f ca="1">OFFSET(AS42,0,-2)+1</f>
        <v>5</v>
      </c>
      <c r="AT42" s="133">
        <f ca="1">OFFSET(AT42,0,-1)+1</f>
        <v>6</v>
      </c>
      <c r="AU42" s="133"/>
      <c r="AV42" s="133">
        <f ca="1">OFFSET(AV42,0,-1)+1</f>
        <v>1</v>
      </c>
      <c r="AW42" s="133">
        <f ca="1">OFFSET(AW42,0,-1)+1</f>
        <v>2</v>
      </c>
      <c r="AX42" s="133">
        <f ca="1">OFFSET(AX42,0,-1)+1</f>
        <v>3</v>
      </c>
      <c r="AY42" s="134">
        <f ca="1">OFFSET(AY42,0,-1)+1</f>
        <v>4</v>
      </c>
      <c r="AZ42" s="134"/>
      <c r="BA42" s="133">
        <f ca="1">OFFSET(BA42,0,-2)+1</f>
        <v>5</v>
      </c>
      <c r="BB42" s="133">
        <f ca="1">OFFSET(BB42,0,-1)+1</f>
        <v>6</v>
      </c>
      <c r="BC42" s="133"/>
      <c r="BD42" s="133">
        <f ca="1">OFFSET(BD42,0,-1)+1</f>
        <v>1</v>
      </c>
      <c r="BE42" s="133">
        <f ca="1">OFFSET(BE42,0,-1)+1</f>
        <v>2</v>
      </c>
      <c r="BF42" s="133">
        <f ca="1">OFFSET(BF42,0,-1)+1</f>
        <v>3</v>
      </c>
      <c r="BG42" s="134">
        <f ca="1">OFFSET(BG42,0,-1)+1</f>
        <v>4</v>
      </c>
      <c r="BH42" s="134"/>
      <c r="BI42" s="133">
        <f ca="1">OFFSET(BI42,0,-2)+1</f>
        <v>5</v>
      </c>
      <c r="BJ42" s="132">
        <f ca="1">OFFSET(BJ42,0,-1)</f>
        <v>5</v>
      </c>
      <c r="BK42" s="133">
        <f ca="1">OFFSET(BK42,0,-1)+1</f>
        <v>6</v>
      </c>
      <c r="BL42" s="8"/>
      <c r="BM42" s="8"/>
      <c r="BN42" s="8"/>
      <c r="BO42" s="8"/>
      <c r="BP42" s="8"/>
      <c r="BQ42" s="135">
        <v>0</v>
      </c>
    </row>
    <row r="43" spans="1:69" ht="21.95" customHeight="1">
      <c r="A43" s="10" t="s">
        <v>66</v>
      </c>
      <c r="B43" s="10"/>
      <c r="C43" s="10"/>
      <c r="D43" s="10"/>
      <c r="E43" s="11">
        <v>1</v>
      </c>
      <c r="F43" s="10"/>
      <c r="G43" s="10"/>
      <c r="H43" s="10"/>
      <c r="I43" s="10"/>
      <c r="J43" s="10"/>
      <c r="K43" s="10"/>
      <c r="L43" s="12"/>
      <c r="M43" s="13"/>
      <c r="N43" s="13"/>
      <c r="O43" s="13"/>
      <c r="Q43" s="14"/>
      <c r="R43" s="15"/>
      <c r="S43" s="16">
        <f>INDEX(PT_DIFFERENTIATION_NUM_NTAR,MATCH(A43,PT_DIFFERENTIATION_NTAR_ID,0))</f>
        <v>1</v>
      </c>
      <c r="T43" s="17" t="s">
        <v>1</v>
      </c>
      <c r="U43" s="18"/>
      <c r="V43" s="19"/>
      <c r="W43" s="20"/>
      <c r="X43" s="20"/>
      <c r="Y43" s="20"/>
      <c r="Z43" s="20"/>
      <c r="AA43" s="20"/>
      <c r="AB43" s="20"/>
      <c r="AC43" s="21"/>
      <c r="AD43" s="19" t="str">
        <f>INDEX(PT_DIFFERENTIATION_NTAR,MATCH(A43,PT_DIFFERENTIATION_NTAR_ID,0))</f>
        <v>Тариф на тепловую энергию (мощность)</v>
      </c>
      <c r="AE43" s="20"/>
      <c r="AF43" s="20"/>
      <c r="AG43" s="20"/>
      <c r="AH43" s="20"/>
      <c r="AI43" s="20"/>
      <c r="AJ43" s="20"/>
      <c r="AK43" s="20"/>
      <c r="AL43" s="19"/>
      <c r="AM43" s="20"/>
      <c r="AN43" s="20"/>
      <c r="AO43" s="20"/>
      <c r="AP43" s="20"/>
      <c r="AQ43" s="20"/>
      <c r="AR43" s="20"/>
      <c r="AS43" s="21"/>
      <c r="AT43" s="19"/>
      <c r="AU43" s="20"/>
      <c r="AV43" s="20"/>
      <c r="AW43" s="20"/>
      <c r="AX43" s="20"/>
      <c r="AY43" s="20"/>
      <c r="AZ43" s="20"/>
      <c r="BA43" s="21"/>
      <c r="BB43" s="19"/>
      <c r="BC43" s="20"/>
      <c r="BD43" s="20"/>
      <c r="BE43" s="20"/>
      <c r="BF43" s="20"/>
      <c r="BG43" s="20"/>
      <c r="BH43" s="20"/>
      <c r="BI43" s="21"/>
      <c r="BJ43" s="21"/>
      <c r="BK43" s="2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BM43" s="23"/>
      <c r="BN43" s="23" t="str">
        <f t="shared" ref="BN43:BN57" si="1">IF(T43="","",T43)</f>
        <v>Наименование тарифа</v>
      </c>
      <c r="BO43" s="23"/>
      <c r="BP43" s="23"/>
      <c r="BQ43" s="7">
        <v>21</v>
      </c>
    </row>
    <row r="44" spans="1:69" ht="21.95" customHeight="1">
      <c r="A44" s="10" t="s">
        <v>66</v>
      </c>
      <c r="B44" s="10" t="s">
        <v>67</v>
      </c>
      <c r="C44" s="10"/>
      <c r="D44" s="10"/>
      <c r="E44" s="24"/>
      <c r="F44" s="11">
        <v>1</v>
      </c>
      <c r="G44" s="10"/>
      <c r="H44" s="10"/>
      <c r="I44" s="10"/>
      <c r="J44" s="10"/>
      <c r="K44" s="10"/>
      <c r="L44" s="12"/>
      <c r="M44" s="13"/>
      <c r="N44" s="13"/>
      <c r="O44" s="13"/>
      <c r="P44" s="25"/>
      <c r="Q44" s="26"/>
      <c r="R44" s="27"/>
      <c r="S44" s="16" t="str">
        <f>INDEX(PT_DIFFERENTIATION_NUM_TER,MATCH(B44,PT_DIFFERENTIATION_TER_ID,0))</f>
        <v>1.1</v>
      </c>
      <c r="T44" s="28" t="s">
        <v>3</v>
      </c>
      <c r="U44" s="18"/>
      <c r="V44" s="19"/>
      <c r="W44" s="20"/>
      <c r="X44" s="20"/>
      <c r="Y44" s="20"/>
      <c r="Z44" s="20"/>
      <c r="AA44" s="20"/>
      <c r="AB44" s="20"/>
      <c r="AC44" s="21"/>
      <c r="AD44" s="19" t="str">
        <f>INDEX(PT_DIFFERENTIATION_TER,MATCH(B44,PT_DIFFERENTIATION_TER_ID,0))</f>
        <v>без дифференциации</v>
      </c>
      <c r="AE44" s="20"/>
      <c r="AF44" s="20"/>
      <c r="AG44" s="20"/>
      <c r="AH44" s="20"/>
      <c r="AI44" s="20"/>
      <c r="AJ44" s="20"/>
      <c r="AK44" s="20"/>
      <c r="AL44" s="19"/>
      <c r="AM44" s="20"/>
      <c r="AN44" s="20"/>
      <c r="AO44" s="20"/>
      <c r="AP44" s="20"/>
      <c r="AQ44" s="20"/>
      <c r="AR44" s="20"/>
      <c r="AS44" s="21"/>
      <c r="AT44" s="19"/>
      <c r="AU44" s="20"/>
      <c r="AV44" s="20"/>
      <c r="AW44" s="20"/>
      <c r="AX44" s="20"/>
      <c r="AY44" s="20"/>
      <c r="AZ44" s="20"/>
      <c r="BA44" s="21"/>
      <c r="BB44" s="19"/>
      <c r="BC44" s="20"/>
      <c r="BD44" s="20"/>
      <c r="BE44" s="20"/>
      <c r="BF44" s="20"/>
      <c r="BG44" s="20"/>
      <c r="BH44" s="20"/>
      <c r="BI44" s="21"/>
      <c r="BJ44" s="21"/>
      <c r="BK44" s="22" t="s">
        <v>4</v>
      </c>
      <c r="BM44" s="23"/>
      <c r="BN44" s="23" t="str">
        <f t="shared" si="1"/>
        <v>Территория действия тарифа</v>
      </c>
      <c r="BO44" s="23"/>
      <c r="BP44" s="23"/>
      <c r="BQ44" s="7">
        <v>21</v>
      </c>
    </row>
    <row r="45" spans="1:69" ht="24" customHeight="1">
      <c r="A45" s="10" t="s">
        <v>66</v>
      </c>
      <c r="B45" s="10" t="s">
        <v>67</v>
      </c>
      <c r="C45" s="10" t="s">
        <v>68</v>
      </c>
      <c r="D45" s="10"/>
      <c r="E45" s="24"/>
      <c r="F45" s="24"/>
      <c r="G45" s="11">
        <v>1</v>
      </c>
      <c r="H45" s="10"/>
      <c r="I45" s="10"/>
      <c r="J45" s="10"/>
      <c r="K45" s="10"/>
      <c r="L45" s="12"/>
      <c r="M45" s="13"/>
      <c r="N45" s="13"/>
      <c r="O45" s="13"/>
      <c r="P45" s="29"/>
      <c r="Q45" s="26"/>
      <c r="R45" s="27"/>
      <c r="S45" s="16" t="str">
        <f>INDEX(PT_DIFFERENTIATION_NUM_CS,MATCH(C45,PT_DIFFERENTIATION_CS_ID,0))</f>
        <v>1.1.1</v>
      </c>
      <c r="T45" s="30" t="s">
        <v>5</v>
      </c>
      <c r="U45" s="18"/>
      <c r="V45" s="19"/>
      <c r="W45" s="20"/>
      <c r="X45" s="20"/>
      <c r="Y45" s="20"/>
      <c r="Z45" s="20"/>
      <c r="AA45" s="20"/>
      <c r="AB45" s="20"/>
      <c r="AC45" s="21"/>
      <c r="AD45" s="19" t="str">
        <f>INDEX(PT_DIFFERENTIATION_CS,MATCH(C45,PT_DIFFERENTIATION_CS_ID,0))</f>
        <v>без дифференциации</v>
      </c>
      <c r="AE45" s="20"/>
      <c r="AF45" s="20"/>
      <c r="AG45" s="20"/>
      <c r="AH45" s="20"/>
      <c r="AI45" s="20"/>
      <c r="AJ45" s="20"/>
      <c r="AK45" s="20"/>
      <c r="AL45" s="19"/>
      <c r="AM45" s="20"/>
      <c r="AN45" s="20"/>
      <c r="AO45" s="20"/>
      <c r="AP45" s="20"/>
      <c r="AQ45" s="20"/>
      <c r="AR45" s="20"/>
      <c r="AS45" s="21"/>
      <c r="AT45" s="19"/>
      <c r="AU45" s="20"/>
      <c r="AV45" s="20"/>
      <c r="AW45" s="20"/>
      <c r="AX45" s="20"/>
      <c r="AY45" s="20"/>
      <c r="AZ45" s="20"/>
      <c r="BA45" s="21"/>
      <c r="BB45" s="19"/>
      <c r="BC45" s="20"/>
      <c r="BD45" s="20"/>
      <c r="BE45" s="20"/>
      <c r="BF45" s="20"/>
      <c r="BG45" s="20"/>
      <c r="BH45" s="20"/>
      <c r="BI45" s="21"/>
      <c r="BJ45" s="21"/>
      <c r="BK45" s="22" t="s">
        <v>6</v>
      </c>
      <c r="BM45" s="23"/>
      <c r="BN45" s="23" t="str">
        <f t="shared" si="1"/>
        <v xml:space="preserve">Наименование системы теплоснабжения </v>
      </c>
      <c r="BO45" s="23"/>
      <c r="BP45" s="23"/>
      <c r="BQ45" s="7">
        <v>23</v>
      </c>
    </row>
    <row r="46" spans="1:69" ht="21.95" customHeight="1">
      <c r="A46" s="10" t="s">
        <v>66</v>
      </c>
      <c r="B46" s="10" t="s">
        <v>67</v>
      </c>
      <c r="C46" s="10" t="s">
        <v>68</v>
      </c>
      <c r="D46" s="10" t="s">
        <v>69</v>
      </c>
      <c r="E46" s="24"/>
      <c r="F46" s="24"/>
      <c r="G46" s="24"/>
      <c r="H46" s="11">
        <v>1</v>
      </c>
      <c r="I46" s="10"/>
      <c r="J46" s="10"/>
      <c r="K46" s="10"/>
      <c r="L46" s="12"/>
      <c r="M46" s="13"/>
      <c r="N46" s="13"/>
      <c r="O46" s="13"/>
      <c r="P46" s="29"/>
      <c r="Q46" s="26"/>
      <c r="R46" s="27"/>
      <c r="S46" s="16" t="str">
        <f>INDEX(PT_DIFFERENTIATION_NUM_IST_TE,MATCH(D46,PT_DIFFERENTIATION_IST_TE_ID,0))</f>
        <v>1.1.1.1</v>
      </c>
      <c r="T46" s="31" t="s">
        <v>7</v>
      </c>
      <c r="U46" s="18"/>
      <c r="V46" s="19"/>
      <c r="W46" s="20"/>
      <c r="X46" s="20"/>
      <c r="Y46" s="20"/>
      <c r="Z46" s="20"/>
      <c r="AA46" s="20"/>
      <c r="AB46" s="20"/>
      <c r="AC46" s="21"/>
      <c r="AD46" s="19" t="str">
        <f>INDEX(PT_DIFFERENTIATION_IST_TE,MATCH(D46,PT_DIFFERENTIATION_IST_TE_ID,0))</f>
        <v>без дифференциации</v>
      </c>
      <c r="AE46" s="20"/>
      <c r="AF46" s="20"/>
      <c r="AG46" s="20"/>
      <c r="AH46" s="20"/>
      <c r="AI46" s="20"/>
      <c r="AJ46" s="20"/>
      <c r="AK46" s="20"/>
      <c r="AL46" s="19"/>
      <c r="AM46" s="20"/>
      <c r="AN46" s="20"/>
      <c r="AO46" s="20"/>
      <c r="AP46" s="20"/>
      <c r="AQ46" s="20"/>
      <c r="AR46" s="20"/>
      <c r="AS46" s="21"/>
      <c r="AT46" s="19"/>
      <c r="AU46" s="20"/>
      <c r="AV46" s="20"/>
      <c r="AW46" s="20"/>
      <c r="AX46" s="20"/>
      <c r="AY46" s="20"/>
      <c r="AZ46" s="20"/>
      <c r="BA46" s="21"/>
      <c r="BB46" s="19"/>
      <c r="BC46" s="20"/>
      <c r="BD46" s="20"/>
      <c r="BE46" s="20"/>
      <c r="BF46" s="20"/>
      <c r="BG46" s="20"/>
      <c r="BH46" s="20"/>
      <c r="BI46" s="21"/>
      <c r="BJ46" s="21"/>
      <c r="BK46" s="22" t="s">
        <v>8</v>
      </c>
      <c r="BM46" s="23"/>
      <c r="BN46" s="23" t="str">
        <f t="shared" si="1"/>
        <v xml:space="preserve">Источник тепловой энергии  </v>
      </c>
      <c r="BO46" s="23"/>
      <c r="BP46" s="23"/>
      <c r="BQ46" s="7">
        <v>21</v>
      </c>
    </row>
    <row r="47" spans="1:69" ht="49.5" customHeight="1">
      <c r="A47" s="10" t="s">
        <v>66</v>
      </c>
      <c r="B47" s="10" t="s">
        <v>67</v>
      </c>
      <c r="C47" s="10" t="s">
        <v>68</v>
      </c>
      <c r="D47" s="10" t="s">
        <v>69</v>
      </c>
      <c r="E47" s="24"/>
      <c r="F47" s="24"/>
      <c r="G47" s="24"/>
      <c r="H47" s="24"/>
      <c r="I47" s="32" t="str">
        <f>S46&amp;".1"</f>
        <v>1.1.1.1.1</v>
      </c>
      <c r="J47" s="10"/>
      <c r="K47" s="10"/>
      <c r="L47" s="12" t="s">
        <v>9</v>
      </c>
      <c r="P47" s="33">
        <v>1</v>
      </c>
      <c r="Q47" s="34"/>
      <c r="R47" s="35"/>
      <c r="S47" s="16" t="str">
        <f>$I47</f>
        <v>1.1.1.1.1</v>
      </c>
      <c r="T47" s="36" t="s">
        <v>10</v>
      </c>
      <c r="U47" s="18"/>
      <c r="V47" s="37"/>
      <c r="W47" s="38"/>
      <c r="X47" s="38"/>
      <c r="Y47" s="38"/>
      <c r="Z47" s="38"/>
      <c r="AA47" s="38"/>
      <c r="AB47" s="38"/>
      <c r="AC47" s="39"/>
      <c r="AD47" s="37" t="s">
        <v>70</v>
      </c>
      <c r="AE47" s="38"/>
      <c r="AF47" s="38"/>
      <c r="AG47" s="38"/>
      <c r="AH47" s="38"/>
      <c r="AI47" s="38"/>
      <c r="AJ47" s="38"/>
      <c r="AK47" s="38"/>
      <c r="AL47" s="37"/>
      <c r="AM47" s="38"/>
      <c r="AN47" s="38"/>
      <c r="AO47" s="38"/>
      <c r="AP47" s="38"/>
      <c r="AQ47" s="38"/>
      <c r="AR47" s="38"/>
      <c r="AS47" s="39"/>
      <c r="AT47" s="37"/>
      <c r="AU47" s="38"/>
      <c r="AV47" s="38"/>
      <c r="AW47" s="38"/>
      <c r="AX47" s="38"/>
      <c r="AY47" s="38"/>
      <c r="AZ47" s="38"/>
      <c r="BA47" s="39"/>
      <c r="BB47" s="37"/>
      <c r="BC47" s="38"/>
      <c r="BD47" s="38"/>
      <c r="BE47" s="38"/>
      <c r="BF47" s="38"/>
      <c r="BG47" s="38"/>
      <c r="BH47" s="38"/>
      <c r="BI47" s="39"/>
      <c r="BJ47" s="39"/>
      <c r="BK47" s="22" t="s">
        <v>11</v>
      </c>
      <c r="BM47" s="23"/>
      <c r="BN47" s="23" t="str">
        <f t="shared" si="1"/>
        <v>Схема подключения теплопотребляющей установки к коллектору источника тепловой энергии</v>
      </c>
      <c r="BO47" s="23"/>
      <c r="BP47" s="23"/>
      <c r="BQ47" s="7">
        <v>47</v>
      </c>
    </row>
    <row r="48" spans="1:69" ht="21.95" customHeight="1">
      <c r="A48" s="10" t="s">
        <v>66</v>
      </c>
      <c r="B48" s="10" t="s">
        <v>67</v>
      </c>
      <c r="C48" s="10" t="s">
        <v>68</v>
      </c>
      <c r="D48" s="10" t="s">
        <v>69</v>
      </c>
      <c r="E48" s="24"/>
      <c r="F48" s="24"/>
      <c r="G48" s="24"/>
      <c r="H48" s="24"/>
      <c r="I48" s="40"/>
      <c r="J48" s="32" t="str">
        <f>I47&amp;".1"</f>
        <v>1.1.1.1.1.1</v>
      </c>
      <c r="K48" s="10"/>
      <c r="L48" s="12" t="s">
        <v>12</v>
      </c>
      <c r="P48" s="33"/>
      <c r="Q48" s="33">
        <v>1</v>
      </c>
      <c r="R48" s="41"/>
      <c r="S48" s="16" t="str">
        <f>$J48</f>
        <v>1.1.1.1.1.1</v>
      </c>
      <c r="T48" s="42" t="s">
        <v>13</v>
      </c>
      <c r="U48" s="18"/>
      <c r="V48" s="37"/>
      <c r="W48" s="38"/>
      <c r="X48" s="38"/>
      <c r="Y48" s="38"/>
      <c r="Z48" s="38"/>
      <c r="AA48" s="38"/>
      <c r="AB48" s="38"/>
      <c r="AC48" s="39"/>
      <c r="AD48" s="37" t="s">
        <v>70</v>
      </c>
      <c r="AE48" s="38"/>
      <c r="AF48" s="38"/>
      <c r="AG48" s="38"/>
      <c r="AH48" s="38"/>
      <c r="AI48" s="38"/>
      <c r="AJ48" s="38"/>
      <c r="AK48" s="38"/>
      <c r="AL48" s="37"/>
      <c r="AM48" s="38"/>
      <c r="AN48" s="38"/>
      <c r="AO48" s="38"/>
      <c r="AP48" s="38"/>
      <c r="AQ48" s="38"/>
      <c r="AR48" s="38"/>
      <c r="AS48" s="39"/>
      <c r="AT48" s="37"/>
      <c r="AU48" s="38"/>
      <c r="AV48" s="38"/>
      <c r="AW48" s="38"/>
      <c r="AX48" s="38"/>
      <c r="AY48" s="38"/>
      <c r="AZ48" s="38"/>
      <c r="BA48" s="39"/>
      <c r="BB48" s="37"/>
      <c r="BC48" s="38"/>
      <c r="BD48" s="38"/>
      <c r="BE48" s="38"/>
      <c r="BF48" s="38"/>
      <c r="BG48" s="38"/>
      <c r="BH48" s="38"/>
      <c r="BI48" s="39"/>
      <c r="BJ48" s="39"/>
      <c r="BK48" s="22" t="s">
        <v>14</v>
      </c>
      <c r="BM48" s="23"/>
      <c r="BN48" s="23" t="str">
        <f t="shared" si="1"/>
        <v>Группа потребителей</v>
      </c>
      <c r="BO48" s="23"/>
      <c r="BP48" s="23"/>
      <c r="BQ48" s="7">
        <v>21</v>
      </c>
    </row>
    <row r="49" spans="1:69" ht="21.95" customHeight="1">
      <c r="A49" s="10" t="s">
        <v>66</v>
      </c>
      <c r="B49" s="10" t="s">
        <v>67</v>
      </c>
      <c r="C49" s="10" t="s">
        <v>68</v>
      </c>
      <c r="D49" s="10" t="s">
        <v>69</v>
      </c>
      <c r="E49" s="24"/>
      <c r="F49" s="24"/>
      <c r="G49" s="24"/>
      <c r="H49" s="24"/>
      <c r="I49" s="40"/>
      <c r="J49" s="40"/>
      <c r="K49" s="32" t="str">
        <f>J48&amp;".1"</f>
        <v>1.1.1.1.1.1.1</v>
      </c>
      <c r="L49" s="12" t="s">
        <v>15</v>
      </c>
      <c r="P49" s="33"/>
      <c r="Q49" s="33"/>
      <c r="R49" s="41">
        <v>1</v>
      </c>
      <c r="S49" s="16" t="str">
        <f>$K49</f>
        <v>1.1.1.1.1.1.1</v>
      </c>
      <c r="T49" s="43" t="s">
        <v>71</v>
      </c>
      <c r="U49" s="18"/>
      <c r="V49" s="44"/>
      <c r="W49" s="45"/>
      <c r="X49" s="44"/>
      <c r="Y49" s="46"/>
      <c r="Z49" s="47"/>
      <c r="AA49" s="48" t="s">
        <v>16</v>
      </c>
      <c r="AB49" s="47"/>
      <c r="AC49" s="48" t="s">
        <v>16</v>
      </c>
      <c r="AD49" s="44">
        <v>1298.6500000000001</v>
      </c>
      <c r="AE49" s="45"/>
      <c r="AF49" s="44"/>
      <c r="AG49" s="46"/>
      <c r="AH49" s="47">
        <v>46388</v>
      </c>
      <c r="AI49" s="48" t="s">
        <v>16</v>
      </c>
      <c r="AJ49" s="136">
        <v>46568</v>
      </c>
      <c r="AK49" s="48" t="s">
        <v>16</v>
      </c>
      <c r="AL49" s="44">
        <v>1491.22</v>
      </c>
      <c r="AM49" s="45"/>
      <c r="AN49" s="44"/>
      <c r="AO49" s="46"/>
      <c r="AP49" s="47">
        <v>46569</v>
      </c>
      <c r="AQ49" s="48" t="s">
        <v>16</v>
      </c>
      <c r="AR49" s="47">
        <v>46752</v>
      </c>
      <c r="AS49" s="48" t="s">
        <v>16</v>
      </c>
      <c r="AT49" s="44">
        <v>1491.22</v>
      </c>
      <c r="AU49" s="45"/>
      <c r="AV49" s="44"/>
      <c r="AW49" s="46"/>
      <c r="AX49" s="47">
        <v>46753</v>
      </c>
      <c r="AY49" s="48" t="s">
        <v>16</v>
      </c>
      <c r="AZ49" s="47">
        <v>46934</v>
      </c>
      <c r="BA49" s="48" t="s">
        <v>16</v>
      </c>
      <c r="BB49" s="44">
        <v>1587.82</v>
      </c>
      <c r="BC49" s="45"/>
      <c r="BD49" s="44"/>
      <c r="BE49" s="46"/>
      <c r="BF49" s="47">
        <v>46935</v>
      </c>
      <c r="BG49" s="48" t="s">
        <v>16</v>
      </c>
      <c r="BH49" s="47">
        <v>47118</v>
      </c>
      <c r="BI49" s="48" t="s">
        <v>16</v>
      </c>
      <c r="BJ49" s="137"/>
      <c r="BK49" s="49" t="s">
        <v>17</v>
      </c>
      <c r="BL49" s="8" t="e">
        <f ca="1">STRCHECKDATE(V50:BJ50)</f>
        <v>#NAME?</v>
      </c>
      <c r="BM49" s="23"/>
      <c r="BN49" s="23" t="str">
        <f t="shared" si="1"/>
        <v>горячая вода в системе централизованного теплоснабжения на отопление</v>
      </c>
      <c r="BO49" s="23"/>
      <c r="BP49" s="23"/>
      <c r="BQ49" s="7">
        <v>21</v>
      </c>
    </row>
    <row r="50" spans="1:69" ht="1.1499999999999999" customHeight="1">
      <c r="A50" s="10" t="s">
        <v>66</v>
      </c>
      <c r="B50" s="10" t="s">
        <v>67</v>
      </c>
      <c r="C50" s="10" t="s">
        <v>68</v>
      </c>
      <c r="D50" s="10" t="s">
        <v>69</v>
      </c>
      <c r="E50" s="24"/>
      <c r="F50" s="24"/>
      <c r="G50" s="24"/>
      <c r="H50" s="24"/>
      <c r="I50" s="40"/>
      <c r="J50" s="40"/>
      <c r="K50" s="32"/>
      <c r="L50" s="12"/>
      <c r="P50" s="33"/>
      <c r="Q50" s="33"/>
      <c r="R50" s="41"/>
      <c r="S50" s="50"/>
      <c r="T50" s="18"/>
      <c r="U50" s="18"/>
      <c r="V50" s="45"/>
      <c r="W50" s="45"/>
      <c r="X50" s="45"/>
      <c r="Y50" s="51" t="str">
        <f>Z49&amp;"-"&amp;AB49</f>
        <v>-</v>
      </c>
      <c r="Z50" s="52"/>
      <c r="AA50" s="48"/>
      <c r="AB50" s="52"/>
      <c r="AC50" s="48"/>
      <c r="AD50" s="45"/>
      <c r="AE50" s="45"/>
      <c r="AF50" s="45"/>
      <c r="AG50" s="51" t="str">
        <f>AH49&amp;"-"&amp;AJ49</f>
        <v>46388-46568</v>
      </c>
      <c r="AH50" s="52"/>
      <c r="AI50" s="48"/>
      <c r="AJ50" s="138"/>
      <c r="AK50" s="48"/>
      <c r="AL50" s="45"/>
      <c r="AM50" s="45"/>
      <c r="AN50" s="45"/>
      <c r="AO50" s="51" t="str">
        <f>AP49&amp;"-"&amp;AR49</f>
        <v>46569-46752</v>
      </c>
      <c r="AP50" s="52"/>
      <c r="AQ50" s="48"/>
      <c r="AR50" s="52"/>
      <c r="AS50" s="48"/>
      <c r="AT50" s="45"/>
      <c r="AU50" s="45"/>
      <c r="AV50" s="45"/>
      <c r="AW50" s="51" t="str">
        <f>AX49&amp;"-"&amp;AZ49</f>
        <v>46753-46934</v>
      </c>
      <c r="AX50" s="52"/>
      <c r="AY50" s="48"/>
      <c r="AZ50" s="52"/>
      <c r="BA50" s="48"/>
      <c r="BB50" s="45"/>
      <c r="BC50" s="45"/>
      <c r="BD50" s="45"/>
      <c r="BE50" s="51" t="str">
        <f>BF49&amp;"-"&amp;BH49</f>
        <v>46935-47118</v>
      </c>
      <c r="BF50" s="52"/>
      <c r="BG50" s="48"/>
      <c r="BH50" s="52"/>
      <c r="BI50" s="48"/>
      <c r="BJ50" s="139"/>
      <c r="BK50" s="53"/>
      <c r="BM50" s="23"/>
      <c r="BN50" s="23" t="str">
        <f t="shared" si="1"/>
        <v/>
      </c>
      <c r="BO50" s="23"/>
      <c r="BP50" s="23"/>
      <c r="BQ50" s="7">
        <v>1</v>
      </c>
    </row>
    <row r="51" spans="1:69" ht="11.45" customHeight="1">
      <c r="A51" s="10" t="s">
        <v>66</v>
      </c>
      <c r="B51" s="10" t="s">
        <v>67</v>
      </c>
      <c r="C51" s="10" t="s">
        <v>68</v>
      </c>
      <c r="D51" s="10" t="s">
        <v>69</v>
      </c>
      <c r="E51" s="24"/>
      <c r="F51" s="24"/>
      <c r="G51" s="24"/>
      <c r="H51" s="24"/>
      <c r="I51" s="40"/>
      <c r="J51" s="32"/>
      <c r="K51" s="10"/>
      <c r="L51" s="12"/>
      <c r="P51" s="33"/>
      <c r="Q51" s="33"/>
      <c r="R51" s="35"/>
      <c r="S51" s="54"/>
      <c r="T51" s="55" t="s">
        <v>18</v>
      </c>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7"/>
      <c r="BK51" s="58"/>
      <c r="BM51" s="23"/>
      <c r="BN51" s="23" t="str">
        <f t="shared" si="1"/>
        <v>Добавить вид теплоносителя (параметры теплоносителя)</v>
      </c>
      <c r="BO51" s="23"/>
      <c r="BP51" s="23"/>
      <c r="BQ51" s="7">
        <v>11</v>
      </c>
    </row>
    <row r="52" spans="1:69" ht="11.45" customHeight="1">
      <c r="A52" s="10" t="s">
        <v>66</v>
      </c>
      <c r="B52" s="10" t="s">
        <v>67</v>
      </c>
      <c r="C52" s="10" t="s">
        <v>68</v>
      </c>
      <c r="D52" s="10" t="s">
        <v>69</v>
      </c>
      <c r="E52" s="24"/>
      <c r="F52" s="24"/>
      <c r="G52" s="24"/>
      <c r="H52" s="24"/>
      <c r="I52" s="32"/>
      <c r="J52" s="10"/>
      <c r="K52" s="10"/>
      <c r="L52" s="12"/>
      <c r="P52" s="33"/>
      <c r="Q52" s="34"/>
      <c r="R52" s="35"/>
      <c r="S52" s="54"/>
      <c r="T52" s="59" t="s">
        <v>19</v>
      </c>
      <c r="U52" s="56"/>
      <c r="V52" s="56"/>
      <c r="W52" s="56"/>
      <c r="X52" s="56"/>
      <c r="Y52" s="56"/>
      <c r="Z52" s="56"/>
      <c r="AA52" s="56"/>
      <c r="AB52" s="56"/>
      <c r="AC52" s="60"/>
      <c r="AD52" s="56"/>
      <c r="AE52" s="56"/>
      <c r="AF52" s="56"/>
      <c r="AG52" s="56"/>
      <c r="AH52" s="56"/>
      <c r="AI52" s="56"/>
      <c r="AJ52" s="56"/>
      <c r="AK52" s="60"/>
      <c r="AL52" s="56"/>
      <c r="AM52" s="56"/>
      <c r="AN52" s="56"/>
      <c r="AO52" s="56"/>
      <c r="AP52" s="56"/>
      <c r="AQ52" s="56"/>
      <c r="AR52" s="56"/>
      <c r="AS52" s="60"/>
      <c r="AT52" s="56"/>
      <c r="AU52" s="56"/>
      <c r="AV52" s="56"/>
      <c r="AW52" s="56"/>
      <c r="AX52" s="56"/>
      <c r="AY52" s="56"/>
      <c r="AZ52" s="56"/>
      <c r="BA52" s="60"/>
      <c r="BB52" s="56"/>
      <c r="BC52" s="56"/>
      <c r="BD52" s="56"/>
      <c r="BE52" s="56"/>
      <c r="BF52" s="56"/>
      <c r="BG52" s="56"/>
      <c r="BH52" s="56"/>
      <c r="BI52" s="60"/>
      <c r="BJ52" s="56"/>
      <c r="BK52" s="61"/>
      <c r="BM52" s="23"/>
      <c r="BN52" s="23" t="str">
        <f t="shared" si="1"/>
        <v>Добавить группу потребителей</v>
      </c>
      <c r="BO52" s="23"/>
      <c r="BP52" s="23"/>
      <c r="BQ52" s="7">
        <v>11</v>
      </c>
    </row>
    <row r="53" spans="1:69" ht="14.65" customHeight="1">
      <c r="A53" s="10" t="s">
        <v>66</v>
      </c>
      <c r="B53" s="10" t="s">
        <v>67</v>
      </c>
      <c r="C53" s="10" t="s">
        <v>68</v>
      </c>
      <c r="D53" s="10" t="s">
        <v>69</v>
      </c>
      <c r="E53" s="24"/>
      <c r="F53" s="24"/>
      <c r="G53" s="24"/>
      <c r="H53" s="11"/>
      <c r="I53" s="10"/>
      <c r="J53" s="10"/>
      <c r="K53" s="10"/>
      <c r="L53" s="12"/>
      <c r="M53" s="13"/>
      <c r="N53" s="13"/>
      <c r="O53" s="1"/>
      <c r="P53" s="14"/>
      <c r="Q53" s="62"/>
      <c r="R53" s="15"/>
      <c r="S53" s="54"/>
      <c r="T53" s="63" t="s">
        <v>20</v>
      </c>
      <c r="U53" s="56"/>
      <c r="V53" s="56"/>
      <c r="W53" s="56"/>
      <c r="X53" s="56"/>
      <c r="Y53" s="56"/>
      <c r="Z53" s="56"/>
      <c r="AA53" s="56"/>
      <c r="AB53" s="56"/>
      <c r="AC53" s="60"/>
      <c r="AD53" s="56"/>
      <c r="AE53" s="56"/>
      <c r="AF53" s="56"/>
      <c r="AG53" s="56"/>
      <c r="AH53" s="56"/>
      <c r="AI53" s="56"/>
      <c r="AJ53" s="56"/>
      <c r="AK53" s="60"/>
      <c r="AL53" s="56"/>
      <c r="AM53" s="56"/>
      <c r="AN53" s="56"/>
      <c r="AO53" s="56"/>
      <c r="AP53" s="56"/>
      <c r="AQ53" s="56"/>
      <c r="AR53" s="56"/>
      <c r="AS53" s="60"/>
      <c r="AT53" s="56"/>
      <c r="AU53" s="56"/>
      <c r="AV53" s="56"/>
      <c r="AW53" s="56"/>
      <c r="AX53" s="56"/>
      <c r="AY53" s="56"/>
      <c r="AZ53" s="56"/>
      <c r="BA53" s="60"/>
      <c r="BB53" s="56"/>
      <c r="BC53" s="56"/>
      <c r="BD53" s="56"/>
      <c r="BE53" s="56"/>
      <c r="BF53" s="56"/>
      <c r="BG53" s="56"/>
      <c r="BH53" s="56"/>
      <c r="BI53" s="60"/>
      <c r="BJ53" s="56"/>
      <c r="BK53" s="61"/>
      <c r="BM53" s="23"/>
      <c r="BN53" s="23" t="str">
        <f t="shared" si="1"/>
        <v>Добавить схему подключения</v>
      </c>
      <c r="BO53" s="23"/>
      <c r="BP53" s="23"/>
      <c r="BQ53" s="7">
        <v>14</v>
      </c>
    </row>
    <row r="54" spans="1:69" s="8" customFormat="1" ht="1.1499999999999999" customHeight="1">
      <c r="A54" s="64" t="s">
        <v>66</v>
      </c>
      <c r="B54" s="64" t="s">
        <v>67</v>
      </c>
      <c r="C54" s="64" t="s">
        <v>68</v>
      </c>
      <c r="D54" s="64"/>
      <c r="E54" s="24"/>
      <c r="F54" s="24"/>
      <c r="G54" s="11"/>
      <c r="H54" s="64"/>
      <c r="I54" s="64"/>
      <c r="J54" s="64"/>
      <c r="K54" s="64"/>
      <c r="L54" s="65"/>
      <c r="M54" s="66"/>
      <c r="N54" s="66"/>
      <c r="P54" s="67"/>
      <c r="Q54" s="68"/>
      <c r="R54" s="67"/>
      <c r="S54" s="73"/>
      <c r="T54" s="76" t="s">
        <v>21</v>
      </c>
      <c r="U54" s="75"/>
      <c r="V54" s="75"/>
      <c r="W54" s="75"/>
      <c r="X54" s="75"/>
      <c r="Y54" s="75"/>
      <c r="Z54" s="75"/>
      <c r="AA54" s="75"/>
      <c r="AB54" s="75"/>
      <c r="AC54" s="75"/>
      <c r="AD54" s="75"/>
      <c r="AE54" s="75"/>
      <c r="AF54" s="75"/>
      <c r="AG54" s="75"/>
      <c r="AH54" s="75"/>
      <c r="AI54" s="75"/>
      <c r="AJ54" s="75"/>
      <c r="AK54" s="75"/>
      <c r="AL54" s="75"/>
      <c r="AM54" s="75"/>
      <c r="AN54" s="75"/>
      <c r="AO54" s="75"/>
      <c r="AP54" s="75"/>
      <c r="AQ54" s="75"/>
      <c r="AR54" s="75"/>
      <c r="AS54" s="75"/>
      <c r="AT54" s="75"/>
      <c r="AU54" s="75"/>
      <c r="AV54" s="75"/>
      <c r="AW54" s="75"/>
      <c r="AX54" s="75"/>
      <c r="AY54" s="75"/>
      <c r="AZ54" s="75"/>
      <c r="BA54" s="75"/>
      <c r="BB54" s="75"/>
      <c r="BC54" s="75"/>
      <c r="BD54" s="75"/>
      <c r="BE54" s="75"/>
      <c r="BF54" s="75"/>
      <c r="BG54" s="75"/>
      <c r="BH54" s="75"/>
      <c r="BI54" s="75"/>
      <c r="BJ54" s="75"/>
      <c r="BK54" s="75"/>
      <c r="BM54" s="23"/>
      <c r="BN54" s="23" t="str">
        <f t="shared" si="1"/>
        <v>Добавить источник для дифференциации</v>
      </c>
      <c r="BO54" s="23"/>
      <c r="BP54" s="23"/>
      <c r="BQ54" s="8">
        <v>1</v>
      </c>
    </row>
    <row r="55" spans="1:69" s="8" customFormat="1" ht="1.1499999999999999" customHeight="1">
      <c r="A55" s="64" t="s">
        <v>66</v>
      </c>
      <c r="B55" s="64" t="s">
        <v>67</v>
      </c>
      <c r="C55" s="64"/>
      <c r="D55" s="64"/>
      <c r="E55" s="24"/>
      <c r="F55" s="11"/>
      <c r="G55" s="64"/>
      <c r="H55" s="64"/>
      <c r="I55" s="64"/>
      <c r="J55" s="64"/>
      <c r="K55" s="64"/>
      <c r="L55" s="65"/>
      <c r="M55" s="72"/>
      <c r="N55" s="72"/>
      <c r="P55" s="67"/>
      <c r="Q55" s="68"/>
      <c r="R55" s="67"/>
      <c r="S55" s="73"/>
      <c r="T55" s="76" t="s">
        <v>22</v>
      </c>
      <c r="U55" s="75"/>
      <c r="V55" s="75"/>
      <c r="W55" s="75"/>
      <c r="X55" s="75"/>
      <c r="Y55" s="75"/>
      <c r="Z55" s="75"/>
      <c r="AA55" s="75"/>
      <c r="AB55" s="75"/>
      <c r="AC55" s="75"/>
      <c r="AD55" s="75"/>
      <c r="AE55" s="75"/>
      <c r="AF55" s="75"/>
      <c r="AG55" s="75"/>
      <c r="AH55" s="75"/>
      <c r="AI55" s="75"/>
      <c r="AJ55" s="75"/>
      <c r="AK55" s="75"/>
      <c r="AL55" s="75"/>
      <c r="AM55" s="75"/>
      <c r="AN55" s="75"/>
      <c r="AO55" s="75"/>
      <c r="AP55" s="75"/>
      <c r="AQ55" s="75"/>
      <c r="AR55" s="75"/>
      <c r="AS55" s="75"/>
      <c r="AT55" s="75"/>
      <c r="AU55" s="75"/>
      <c r="AV55" s="75"/>
      <c r="AW55" s="75"/>
      <c r="AX55" s="75"/>
      <c r="AY55" s="75"/>
      <c r="AZ55" s="75"/>
      <c r="BA55" s="75"/>
      <c r="BB55" s="75"/>
      <c r="BC55" s="75"/>
      <c r="BD55" s="75"/>
      <c r="BE55" s="75"/>
      <c r="BF55" s="75"/>
      <c r="BG55" s="75"/>
      <c r="BH55" s="75"/>
      <c r="BI55" s="75"/>
      <c r="BJ55" s="75"/>
      <c r="BK55" s="75"/>
      <c r="BM55" s="23"/>
      <c r="BN55" s="23" t="str">
        <f t="shared" si="1"/>
        <v>Добавить централизованную систему для дифференциации</v>
      </c>
      <c r="BO55" s="23"/>
      <c r="BP55" s="23"/>
      <c r="BQ55" s="8">
        <v>1</v>
      </c>
    </row>
    <row r="56" spans="1:69" s="8" customFormat="1" ht="1.1499999999999999" customHeight="1">
      <c r="A56" s="64" t="s">
        <v>66</v>
      </c>
      <c r="B56" s="64"/>
      <c r="C56" s="64"/>
      <c r="D56" s="64"/>
      <c r="E56" s="11"/>
      <c r="F56" s="64"/>
      <c r="G56" s="64"/>
      <c r="H56" s="64"/>
      <c r="I56" s="64"/>
      <c r="J56" s="64"/>
      <c r="K56" s="64"/>
      <c r="L56" s="65"/>
      <c r="M56" s="72"/>
      <c r="N56" s="72"/>
      <c r="P56" s="67"/>
      <c r="Q56" s="68"/>
      <c r="R56" s="67"/>
      <c r="S56" s="73"/>
      <c r="T56" s="76" t="s">
        <v>23</v>
      </c>
      <c r="U56" s="75"/>
      <c r="V56" s="75"/>
      <c r="W56" s="75"/>
      <c r="X56" s="75"/>
      <c r="Y56" s="75"/>
      <c r="Z56" s="75"/>
      <c r="AA56" s="75"/>
      <c r="AB56" s="75"/>
      <c r="AC56" s="75"/>
      <c r="AD56" s="75"/>
      <c r="AE56" s="75"/>
      <c r="AF56" s="75"/>
      <c r="AG56" s="75"/>
      <c r="AH56" s="75"/>
      <c r="AI56" s="75"/>
      <c r="AJ56" s="75"/>
      <c r="AK56" s="75"/>
      <c r="AL56" s="75"/>
      <c r="AM56" s="75"/>
      <c r="AN56" s="75"/>
      <c r="AO56" s="75"/>
      <c r="AP56" s="75"/>
      <c r="AQ56" s="75"/>
      <c r="AR56" s="75"/>
      <c r="AS56" s="75"/>
      <c r="AT56" s="75"/>
      <c r="AU56" s="75"/>
      <c r="AV56" s="75"/>
      <c r="AW56" s="75"/>
      <c r="AX56" s="75"/>
      <c r="AY56" s="75"/>
      <c r="AZ56" s="75"/>
      <c r="BA56" s="75"/>
      <c r="BB56" s="75"/>
      <c r="BC56" s="75"/>
      <c r="BD56" s="75"/>
      <c r="BE56" s="75"/>
      <c r="BF56" s="75"/>
      <c r="BG56" s="75"/>
      <c r="BH56" s="75"/>
      <c r="BI56" s="75"/>
      <c r="BJ56" s="75"/>
      <c r="BK56" s="75"/>
      <c r="BM56" s="23"/>
      <c r="BN56" s="23" t="str">
        <f t="shared" si="1"/>
        <v>Добавить территорию для дифференциации</v>
      </c>
      <c r="BO56" s="23"/>
      <c r="BP56" s="23"/>
      <c r="BQ56" s="8">
        <v>1</v>
      </c>
    </row>
    <row r="57" spans="1:69" s="8" customFormat="1" ht="1.1499999999999999" customHeight="1">
      <c r="A57" s="64"/>
      <c r="B57" s="64"/>
      <c r="C57" s="64"/>
      <c r="D57" s="64"/>
      <c r="E57" s="64"/>
      <c r="F57" s="64"/>
      <c r="G57" s="64"/>
      <c r="H57" s="64"/>
      <c r="I57" s="64"/>
      <c r="J57" s="64"/>
      <c r="K57" s="64"/>
      <c r="L57" s="65"/>
      <c r="M57" s="72"/>
      <c r="N57" s="72"/>
      <c r="P57" s="67"/>
      <c r="Q57" s="68"/>
      <c r="R57" s="67"/>
      <c r="S57" s="73"/>
      <c r="T57" s="76" t="s">
        <v>72</v>
      </c>
      <c r="U57" s="75"/>
      <c r="V57" s="75"/>
      <c r="W57" s="75"/>
      <c r="X57" s="75"/>
      <c r="Y57" s="75"/>
      <c r="Z57" s="75"/>
      <c r="AA57" s="75"/>
      <c r="AB57" s="75"/>
      <c r="AC57" s="75"/>
      <c r="AD57" s="75"/>
      <c r="AE57" s="75"/>
      <c r="AF57" s="75"/>
      <c r="AG57" s="75"/>
      <c r="AH57" s="75"/>
      <c r="AI57" s="75"/>
      <c r="AJ57" s="75"/>
      <c r="AK57" s="75"/>
      <c r="AL57" s="75"/>
      <c r="AM57" s="75"/>
      <c r="AN57" s="75"/>
      <c r="AO57" s="75"/>
      <c r="AP57" s="75"/>
      <c r="AQ57" s="75"/>
      <c r="AR57" s="75"/>
      <c r="AS57" s="75"/>
      <c r="AT57" s="75"/>
      <c r="AU57" s="75"/>
      <c r="AV57" s="75"/>
      <c r="AW57" s="75"/>
      <c r="AX57" s="75"/>
      <c r="AY57" s="75"/>
      <c r="AZ57" s="75"/>
      <c r="BA57" s="75"/>
      <c r="BB57" s="75"/>
      <c r="BC57" s="75"/>
      <c r="BD57" s="75"/>
      <c r="BE57" s="75"/>
      <c r="BF57" s="75"/>
      <c r="BG57" s="75"/>
      <c r="BH57" s="75"/>
      <c r="BI57" s="75"/>
      <c r="BJ57" s="75"/>
      <c r="BK57" s="75"/>
      <c r="BM57" s="23"/>
      <c r="BN57" s="23" t="str">
        <f t="shared" si="1"/>
        <v>Добавить наименование тарифа</v>
      </c>
      <c r="BO57" s="23"/>
      <c r="BP57" s="23"/>
      <c r="BQ57" s="8">
        <v>1</v>
      </c>
    </row>
    <row r="58" spans="1:69" ht="11.45" customHeight="1">
      <c r="M58" s="1"/>
      <c r="N58" s="1"/>
      <c r="O58" s="1"/>
      <c r="P58" s="7"/>
      <c r="Q58" s="7"/>
      <c r="R58" s="7"/>
      <c r="S58" s="7"/>
      <c r="AL58" s="7"/>
      <c r="AM58" s="7"/>
      <c r="AN58" s="7"/>
      <c r="AO58" s="7"/>
      <c r="AP58" s="7"/>
      <c r="AQ58" s="7"/>
      <c r="AR58" s="7"/>
      <c r="AS58" s="7"/>
      <c r="AT58" s="7"/>
      <c r="AU58" s="7"/>
      <c r="AV58" s="7"/>
      <c r="AW58" s="7"/>
      <c r="AX58" s="7"/>
      <c r="AY58" s="7"/>
      <c r="AZ58" s="7"/>
      <c r="BA58" s="7"/>
      <c r="BB58" s="7"/>
      <c r="BC58" s="7"/>
      <c r="BD58" s="7"/>
      <c r="BE58" s="7"/>
      <c r="BF58" s="7"/>
      <c r="BG58" s="7"/>
      <c r="BH58" s="7"/>
      <c r="BI58" s="7"/>
      <c r="BL58" s="7"/>
      <c r="BM58" s="7"/>
      <c r="BN58" s="7"/>
      <c r="BO58" s="7"/>
      <c r="BP58" s="7"/>
      <c r="BQ58" s="7">
        <v>11</v>
      </c>
    </row>
    <row r="59" spans="1:69" ht="28.5" customHeight="1">
      <c r="O59" s="1"/>
      <c r="S59" s="140"/>
      <c r="T59" s="141"/>
      <c r="U59" s="141"/>
      <c r="V59" s="141"/>
      <c r="W59" s="141"/>
      <c r="X59" s="141"/>
      <c r="Y59" s="141"/>
      <c r="Z59" s="141"/>
      <c r="AA59" s="141"/>
      <c r="AB59" s="141"/>
      <c r="AC59" s="141"/>
      <c r="AD59" s="141"/>
      <c r="AE59" s="141"/>
      <c r="AF59" s="141"/>
      <c r="AG59" s="141"/>
      <c r="AH59" s="141"/>
      <c r="AI59" s="141"/>
      <c r="AJ59" s="141"/>
      <c r="AK59" s="141"/>
      <c r="AL59" s="141"/>
      <c r="AM59" s="141"/>
      <c r="AN59" s="141"/>
      <c r="AO59" s="141"/>
      <c r="AP59" s="141"/>
      <c r="AQ59" s="141"/>
      <c r="AR59" s="141"/>
      <c r="AS59" s="141"/>
      <c r="AT59" s="141"/>
      <c r="AU59" s="141"/>
      <c r="AV59" s="141"/>
      <c r="AW59" s="141"/>
      <c r="AX59" s="141"/>
      <c r="AY59" s="141"/>
      <c r="AZ59" s="141"/>
      <c r="BA59" s="141"/>
      <c r="BB59" s="141"/>
      <c r="BC59" s="141"/>
      <c r="BD59" s="141"/>
      <c r="BE59" s="141"/>
      <c r="BF59" s="141"/>
      <c r="BG59" s="141"/>
      <c r="BH59" s="141"/>
      <c r="BI59" s="141"/>
      <c r="BJ59" s="141"/>
      <c r="BK59" s="141"/>
      <c r="BQ59" s="7">
        <v>27</v>
      </c>
    </row>
    <row r="60" spans="1:69" ht="65.25" customHeight="1">
      <c r="O60" s="1"/>
      <c r="T60" s="141"/>
      <c r="U60" s="141"/>
      <c r="V60" s="141"/>
      <c r="W60" s="141"/>
      <c r="X60" s="141"/>
      <c r="Y60" s="141"/>
      <c r="Z60" s="141"/>
      <c r="AA60" s="141"/>
      <c r="AB60" s="141"/>
      <c r="AC60" s="141"/>
      <c r="AD60" s="141"/>
      <c r="AE60" s="141"/>
      <c r="AF60" s="141"/>
      <c r="AG60" s="141"/>
      <c r="AH60" s="141"/>
      <c r="AI60" s="141"/>
      <c r="AJ60" s="141"/>
      <c r="AK60" s="141"/>
      <c r="AL60" s="141"/>
      <c r="AM60" s="141"/>
      <c r="AN60" s="141"/>
      <c r="AO60" s="141"/>
      <c r="AP60" s="141"/>
      <c r="AQ60" s="141"/>
      <c r="AR60" s="141"/>
      <c r="AS60" s="141"/>
      <c r="AT60" s="141"/>
      <c r="AU60" s="141"/>
      <c r="AV60" s="141"/>
      <c r="AW60" s="141"/>
      <c r="AX60" s="141"/>
      <c r="AY60" s="141"/>
      <c r="AZ60" s="141"/>
      <c r="BA60" s="141"/>
      <c r="BB60" s="141"/>
      <c r="BC60" s="141"/>
      <c r="BD60" s="141"/>
      <c r="BE60" s="141"/>
      <c r="BF60" s="141"/>
      <c r="BG60" s="141"/>
      <c r="BH60" s="141"/>
      <c r="BI60" s="141"/>
      <c r="BJ60" s="141"/>
      <c r="BK60" s="141"/>
      <c r="BQ60" s="7">
        <v>62</v>
      </c>
    </row>
    <row r="61" spans="1:69" ht="14.65" customHeight="1">
      <c r="O61" s="1"/>
      <c r="AL61" s="7"/>
      <c r="AM61" s="7"/>
      <c r="AN61" s="7"/>
      <c r="AO61" s="7"/>
      <c r="AP61" s="7"/>
      <c r="AQ61" s="7"/>
      <c r="AR61" s="7"/>
      <c r="AS61" s="7"/>
      <c r="AT61" s="7"/>
      <c r="AU61" s="7"/>
      <c r="AV61" s="7"/>
      <c r="AW61" s="7"/>
      <c r="AX61" s="7"/>
      <c r="AY61" s="7"/>
      <c r="AZ61" s="7"/>
      <c r="BA61" s="7"/>
      <c r="BB61" s="7"/>
      <c r="BC61" s="7"/>
      <c r="BD61" s="7"/>
      <c r="BE61" s="7"/>
      <c r="BF61" s="7"/>
      <c r="BG61" s="7"/>
      <c r="BH61" s="7"/>
      <c r="BI61" s="7"/>
      <c r="BQ61" s="7">
        <v>14</v>
      </c>
    </row>
    <row r="62" spans="1:69" ht="18.75" customHeight="1">
      <c r="O62" s="1"/>
      <c r="S62" s="140"/>
      <c r="T62" s="141"/>
      <c r="U62" s="141"/>
      <c r="V62" s="141"/>
      <c r="W62" s="141"/>
      <c r="X62" s="141"/>
      <c r="Y62" s="141"/>
      <c r="Z62" s="141"/>
      <c r="AA62" s="141"/>
      <c r="AB62" s="141"/>
      <c r="AC62" s="141"/>
      <c r="AD62" s="141"/>
      <c r="AE62" s="141"/>
      <c r="AF62" s="141"/>
      <c r="AG62" s="141"/>
      <c r="AH62" s="141"/>
      <c r="AI62" s="141"/>
      <c r="AJ62" s="141"/>
      <c r="AK62" s="141"/>
      <c r="AL62" s="141"/>
      <c r="AM62" s="141"/>
      <c r="AN62" s="141"/>
      <c r="AO62" s="141"/>
      <c r="AP62" s="141"/>
      <c r="AQ62" s="141"/>
      <c r="AR62" s="141"/>
      <c r="AS62" s="141"/>
      <c r="AT62" s="141"/>
      <c r="AU62" s="141"/>
      <c r="AV62" s="141"/>
      <c r="AW62" s="141"/>
      <c r="AX62" s="141"/>
      <c r="AY62" s="141"/>
      <c r="AZ62" s="141"/>
      <c r="BA62" s="141"/>
      <c r="BB62" s="141"/>
      <c r="BC62" s="141"/>
      <c r="BD62" s="141"/>
      <c r="BE62" s="141"/>
      <c r="BF62" s="141"/>
      <c r="BG62" s="141"/>
      <c r="BH62" s="141"/>
      <c r="BI62" s="141"/>
      <c r="BJ62" s="141"/>
      <c r="BK62" s="141"/>
      <c r="BQ62" s="7">
        <v>18</v>
      </c>
    </row>
    <row r="63" spans="1:69" ht="18.75" customHeight="1">
      <c r="O63" s="1"/>
      <c r="T63" s="141"/>
      <c r="U63" s="141"/>
      <c r="V63" s="141"/>
      <c r="W63" s="141"/>
      <c r="X63" s="141"/>
      <c r="Y63" s="141"/>
      <c r="Z63" s="141"/>
      <c r="AA63" s="141"/>
      <c r="AB63" s="141"/>
      <c r="AC63" s="141"/>
      <c r="AD63" s="141"/>
      <c r="AE63" s="141"/>
      <c r="AF63" s="141"/>
      <c r="AG63" s="141"/>
      <c r="AH63" s="141"/>
      <c r="AI63" s="141"/>
      <c r="AJ63" s="141"/>
      <c r="AK63" s="141"/>
      <c r="AL63" s="141"/>
      <c r="AM63" s="141"/>
      <c r="AN63" s="141"/>
      <c r="AO63" s="141"/>
      <c r="AP63" s="141"/>
      <c r="AQ63" s="141"/>
      <c r="AR63" s="141"/>
      <c r="AS63" s="141"/>
      <c r="AT63" s="141"/>
      <c r="AU63" s="141"/>
      <c r="AV63" s="141"/>
      <c r="AW63" s="141"/>
      <c r="AX63" s="141"/>
      <c r="AY63" s="141"/>
      <c r="AZ63" s="141"/>
      <c r="BA63" s="141"/>
      <c r="BB63" s="141"/>
      <c r="BC63" s="141"/>
      <c r="BD63" s="141"/>
      <c r="BE63" s="141"/>
      <c r="BF63" s="141"/>
      <c r="BG63" s="141"/>
      <c r="BH63" s="141"/>
      <c r="BI63" s="141"/>
      <c r="BJ63" s="141"/>
      <c r="BK63" s="141"/>
      <c r="BQ63" s="7">
        <v>18</v>
      </c>
    </row>
    <row r="64" spans="1:69" ht="29.25" customHeight="1">
      <c r="O64" s="1"/>
      <c r="S64" s="140"/>
      <c r="T64" s="141"/>
      <c r="U64" s="141"/>
      <c r="V64" s="141"/>
      <c r="W64" s="141"/>
      <c r="X64" s="141"/>
      <c r="Y64" s="141"/>
      <c r="Z64" s="141"/>
      <c r="AA64" s="141"/>
      <c r="AB64" s="141"/>
      <c r="AC64" s="141"/>
      <c r="AD64" s="141"/>
      <c r="AE64" s="141"/>
      <c r="AF64" s="141"/>
      <c r="AG64" s="141"/>
      <c r="AH64" s="141"/>
      <c r="AI64" s="141"/>
      <c r="AJ64" s="141"/>
      <c r="AK64" s="141"/>
      <c r="AL64" s="141"/>
      <c r="AM64" s="141"/>
      <c r="AN64" s="141"/>
      <c r="AO64" s="141"/>
      <c r="AP64" s="141"/>
      <c r="AQ64" s="141"/>
      <c r="AR64" s="141"/>
      <c r="AS64" s="141"/>
      <c r="AT64" s="141"/>
      <c r="AU64" s="141"/>
      <c r="AV64" s="141"/>
      <c r="AW64" s="141"/>
      <c r="AX64" s="141"/>
      <c r="AY64" s="141"/>
      <c r="AZ64" s="141"/>
      <c r="BA64" s="141"/>
      <c r="BB64" s="141"/>
      <c r="BC64" s="141"/>
      <c r="BD64" s="141"/>
      <c r="BE64" s="141"/>
      <c r="BF64" s="141"/>
      <c r="BG64" s="141"/>
      <c r="BH64" s="141"/>
      <c r="BI64" s="141"/>
      <c r="BJ64" s="141"/>
      <c r="BK64" s="141"/>
      <c r="BQ64" s="7">
        <v>28</v>
      </c>
    </row>
    <row r="65" spans="1:69" ht="22.5" hidden="1" customHeight="1">
      <c r="A65" s="1" t="s">
        <v>73</v>
      </c>
      <c r="B65" s="1">
        <v>0</v>
      </c>
      <c r="C65" s="1">
        <v>0</v>
      </c>
      <c r="D65" s="1">
        <v>0</v>
      </c>
      <c r="E65" s="1">
        <v>0</v>
      </c>
      <c r="F65" s="1">
        <v>0</v>
      </c>
      <c r="G65" s="1">
        <v>0</v>
      </c>
      <c r="H65" s="1">
        <v>0</v>
      </c>
      <c r="I65" s="1">
        <v>0</v>
      </c>
      <c r="J65" s="1">
        <v>0</v>
      </c>
      <c r="K65" s="1">
        <v>0</v>
      </c>
      <c r="L65" s="2">
        <v>0</v>
      </c>
      <c r="M65" s="3">
        <v>0</v>
      </c>
      <c r="N65" s="3">
        <v>0</v>
      </c>
      <c r="O65" s="3">
        <v>0</v>
      </c>
      <c r="P65" s="4">
        <v>3</v>
      </c>
      <c r="Q65" s="5">
        <v>3</v>
      </c>
      <c r="R65" s="5">
        <v>3</v>
      </c>
      <c r="S65" s="6">
        <v>12</v>
      </c>
      <c r="T65" s="7">
        <v>31</v>
      </c>
      <c r="U65" s="7">
        <v>0</v>
      </c>
      <c r="V65" s="7">
        <v>0</v>
      </c>
      <c r="W65" s="7">
        <v>0</v>
      </c>
      <c r="X65" s="7">
        <v>0</v>
      </c>
      <c r="Y65" s="7">
        <v>0</v>
      </c>
      <c r="Z65" s="7">
        <v>0</v>
      </c>
      <c r="AA65" s="7">
        <v>0</v>
      </c>
      <c r="AB65" s="7">
        <v>0</v>
      </c>
      <c r="AC65" s="7">
        <v>0</v>
      </c>
      <c r="AD65" s="7">
        <v>24</v>
      </c>
      <c r="AE65" s="7">
        <v>0</v>
      </c>
      <c r="AF65" s="7">
        <v>24</v>
      </c>
      <c r="AG65" s="7">
        <v>24</v>
      </c>
      <c r="AH65" s="7">
        <v>11</v>
      </c>
      <c r="AI65" s="7">
        <v>3</v>
      </c>
      <c r="AJ65" s="7">
        <v>11</v>
      </c>
      <c r="AK65" s="7">
        <v>0</v>
      </c>
      <c r="AL65" s="7">
        <v>0</v>
      </c>
      <c r="AM65" s="7">
        <v>0</v>
      </c>
      <c r="AN65" s="7">
        <v>0</v>
      </c>
      <c r="AO65" s="7">
        <v>0</v>
      </c>
      <c r="AP65" s="7">
        <v>0</v>
      </c>
      <c r="AQ65" s="7">
        <v>0</v>
      </c>
      <c r="AR65" s="7">
        <v>0</v>
      </c>
      <c r="AS65" s="7">
        <v>0</v>
      </c>
      <c r="AT65" s="7">
        <v>0</v>
      </c>
      <c r="AU65" s="7">
        <v>0</v>
      </c>
      <c r="AV65" s="7">
        <v>0</v>
      </c>
      <c r="AW65" s="7">
        <v>0</v>
      </c>
      <c r="AX65" s="7">
        <v>0</v>
      </c>
      <c r="AY65" s="7">
        <v>0</v>
      </c>
      <c r="AZ65" s="7">
        <v>0</v>
      </c>
      <c r="BA65" s="7">
        <v>0</v>
      </c>
      <c r="BB65" s="7">
        <v>0</v>
      </c>
      <c r="BC65" s="7">
        <v>0</v>
      </c>
      <c r="BD65" s="7">
        <v>0</v>
      </c>
      <c r="BE65" s="7">
        <v>0</v>
      </c>
      <c r="BF65" s="7">
        <v>0</v>
      </c>
      <c r="BG65" s="7">
        <v>0</v>
      </c>
      <c r="BH65" s="7">
        <v>0</v>
      </c>
      <c r="BI65" s="7">
        <v>0</v>
      </c>
      <c r="BJ65" s="7">
        <v>4</v>
      </c>
      <c r="BK65" s="7">
        <v>115</v>
      </c>
      <c r="BL65" s="8">
        <v>10</v>
      </c>
      <c r="BM65" s="8">
        <v>10</v>
      </c>
      <c r="BN65" s="8">
        <v>10</v>
      </c>
      <c r="BO65" s="8">
        <v>10</v>
      </c>
      <c r="BP65" s="8">
        <v>10</v>
      </c>
      <c r="BQ65" s="7">
        <v>23</v>
      </c>
    </row>
  </sheetData>
  <sheetProtection formatColumns="0" formatRows="0" insertRows="0" deleteColumns="0" deleteRows="0" sort="0" autoFilter="0"/>
  <mergeCells count="181">
    <mergeCell ref="T60:BK60"/>
    <mergeCell ref="T62:BK62"/>
    <mergeCell ref="T63:BK63"/>
    <mergeCell ref="T64:BK64"/>
    <mergeCell ref="BF49:BF50"/>
    <mergeCell ref="BG49:BG50"/>
    <mergeCell ref="BH49:BH50"/>
    <mergeCell ref="BI49:BI50"/>
    <mergeCell ref="BK49:BK51"/>
    <mergeCell ref="T59:BK59"/>
    <mergeCell ref="AR49:AR50"/>
    <mergeCell ref="AS49:AS50"/>
    <mergeCell ref="AX49:AX50"/>
    <mergeCell ref="AY49:AY50"/>
    <mergeCell ref="AZ49:AZ50"/>
    <mergeCell ref="BA49:BA50"/>
    <mergeCell ref="AH49:AH50"/>
    <mergeCell ref="AI49:AI50"/>
    <mergeCell ref="AJ49:AJ50"/>
    <mergeCell ref="AK49:AK50"/>
    <mergeCell ref="AP49:AP50"/>
    <mergeCell ref="AQ49:AQ50"/>
    <mergeCell ref="AD47:BJ47"/>
    <mergeCell ref="J48:J51"/>
    <mergeCell ref="Q48:Q51"/>
    <mergeCell ref="V48:AC48"/>
    <mergeCell ref="AD48:BJ48"/>
    <mergeCell ref="K49:K50"/>
    <mergeCell ref="Z49:Z50"/>
    <mergeCell ref="AA49:AA50"/>
    <mergeCell ref="AB49:AB50"/>
    <mergeCell ref="AC49:AC50"/>
    <mergeCell ref="AD44:BJ44"/>
    <mergeCell ref="G45:G54"/>
    <mergeCell ref="V45:AC45"/>
    <mergeCell ref="AD45:BJ45"/>
    <mergeCell ref="H46:H53"/>
    <mergeCell ref="V46:AC46"/>
    <mergeCell ref="AD46:BJ46"/>
    <mergeCell ref="I47:I52"/>
    <mergeCell ref="P47:P52"/>
    <mergeCell ref="V47:AC47"/>
    <mergeCell ref="AA42:AB42"/>
    <mergeCell ref="AI42:AJ42"/>
    <mergeCell ref="AQ42:AR42"/>
    <mergeCell ref="AY42:AZ42"/>
    <mergeCell ref="BG42:BH42"/>
    <mergeCell ref="E43:E56"/>
    <mergeCell ref="V43:AC43"/>
    <mergeCell ref="AD43:BJ43"/>
    <mergeCell ref="F44:F55"/>
    <mergeCell ref="V44:AC44"/>
    <mergeCell ref="BD40:BE40"/>
    <mergeCell ref="BF40:BH40"/>
    <mergeCell ref="AA41:AB41"/>
    <mergeCell ref="AI41:AJ41"/>
    <mergeCell ref="AQ41:AR41"/>
    <mergeCell ref="AY41:AZ41"/>
    <mergeCell ref="BG41:BH41"/>
    <mergeCell ref="AT40:AT41"/>
    <mergeCell ref="AU40:AU41"/>
    <mergeCell ref="AV40:AW40"/>
    <mergeCell ref="AX40:AZ40"/>
    <mergeCell ref="BB40:BB41"/>
    <mergeCell ref="BC40:BC41"/>
    <mergeCell ref="AF40:AG40"/>
    <mergeCell ref="AH40:AJ40"/>
    <mergeCell ref="AL40:AL41"/>
    <mergeCell ref="AM40:AM41"/>
    <mergeCell ref="AN40:AO40"/>
    <mergeCell ref="AP40:AR40"/>
    <mergeCell ref="BA39:BA41"/>
    <mergeCell ref="BB39:BH39"/>
    <mergeCell ref="BI39:BI41"/>
    <mergeCell ref="BJ39:BJ41"/>
    <mergeCell ref="V40:V41"/>
    <mergeCell ref="W40:W41"/>
    <mergeCell ref="X40:Y40"/>
    <mergeCell ref="Z40:AB40"/>
    <mergeCell ref="AD40:AD41"/>
    <mergeCell ref="AE40:AE41"/>
    <mergeCell ref="BK38:BK41"/>
    <mergeCell ref="S39:S41"/>
    <mergeCell ref="T39:T41"/>
    <mergeCell ref="V39:AB39"/>
    <mergeCell ref="AC39:AC41"/>
    <mergeCell ref="AD39:AJ39"/>
    <mergeCell ref="AK39:AK41"/>
    <mergeCell ref="AL39:AR39"/>
    <mergeCell ref="AS39:AS41"/>
    <mergeCell ref="AT39:AZ39"/>
    <mergeCell ref="V37:AC37"/>
    <mergeCell ref="AD37:AK37"/>
    <mergeCell ref="AL37:AS37"/>
    <mergeCell ref="AT37:BA37"/>
    <mergeCell ref="BB37:BI37"/>
    <mergeCell ref="S38:BJ38"/>
    <mergeCell ref="S35:T35"/>
    <mergeCell ref="V35:AB35"/>
    <mergeCell ref="AD35:AJ35"/>
    <mergeCell ref="AL35:AR35"/>
    <mergeCell ref="AT35:AZ35"/>
    <mergeCell ref="BB35:BH35"/>
    <mergeCell ref="S34:T34"/>
    <mergeCell ref="V34:AB34"/>
    <mergeCell ref="AD34:AJ34"/>
    <mergeCell ref="AL34:AR34"/>
    <mergeCell ref="AT34:AZ34"/>
    <mergeCell ref="BB34:BH34"/>
    <mergeCell ref="S32:T32"/>
    <mergeCell ref="V32:AB32"/>
    <mergeCell ref="AD32:AJ32"/>
    <mergeCell ref="AL32:AR32"/>
    <mergeCell ref="AT32:AZ32"/>
    <mergeCell ref="BB32:BH32"/>
    <mergeCell ref="S31:T31"/>
    <mergeCell ref="V31:AB31"/>
    <mergeCell ref="AD31:AJ31"/>
    <mergeCell ref="AL31:AR31"/>
    <mergeCell ref="AT31:AZ31"/>
    <mergeCell ref="BB31:BH31"/>
    <mergeCell ref="AT29:AZ29"/>
    <mergeCell ref="BB29:BH29"/>
    <mergeCell ref="S30:T30"/>
    <mergeCell ref="V30:AB30"/>
    <mergeCell ref="AD30:AJ30"/>
    <mergeCell ref="AL30:AR30"/>
    <mergeCell ref="AT30:AZ30"/>
    <mergeCell ref="BB30:BH30"/>
    <mergeCell ref="S26:AJ26"/>
    <mergeCell ref="S27:AJ27"/>
    <mergeCell ref="S29:T29"/>
    <mergeCell ref="V29:AB29"/>
    <mergeCell ref="AD29:AJ29"/>
    <mergeCell ref="AL29:AR29"/>
    <mergeCell ref="BG8:BG9"/>
    <mergeCell ref="BH8:BH9"/>
    <mergeCell ref="BI8:BI9"/>
    <mergeCell ref="BK8:BK10"/>
    <mergeCell ref="AH17:AH18"/>
    <mergeCell ref="AI17:AI18"/>
    <mergeCell ref="AJ17:AJ18"/>
    <mergeCell ref="AK17:AK18"/>
    <mergeCell ref="AS8:AS9"/>
    <mergeCell ref="AX8:AX9"/>
    <mergeCell ref="AY8:AY9"/>
    <mergeCell ref="AZ8:AZ9"/>
    <mergeCell ref="BA8:BA9"/>
    <mergeCell ref="BF8:BF9"/>
    <mergeCell ref="AI8:AI9"/>
    <mergeCell ref="AJ8:AJ9"/>
    <mergeCell ref="AK8:AK9"/>
    <mergeCell ref="AP8:AP9"/>
    <mergeCell ref="AQ8:AQ9"/>
    <mergeCell ref="AR8:AR9"/>
    <mergeCell ref="K8:K9"/>
    <mergeCell ref="Z8:Z9"/>
    <mergeCell ref="AA8:AA9"/>
    <mergeCell ref="AB8:AB9"/>
    <mergeCell ref="AC8:AC9"/>
    <mergeCell ref="AH8:AH9"/>
    <mergeCell ref="V5:AC5"/>
    <mergeCell ref="AD5:BJ5"/>
    <mergeCell ref="I6:I11"/>
    <mergeCell ref="P6:P11"/>
    <mergeCell ref="V6:AC6"/>
    <mergeCell ref="AD6:BJ6"/>
    <mergeCell ref="J7:J10"/>
    <mergeCell ref="Q7:Q10"/>
    <mergeCell ref="V7:AC7"/>
    <mergeCell ref="AD7:BJ7"/>
    <mergeCell ref="E2:E15"/>
    <mergeCell ref="V2:AC2"/>
    <mergeCell ref="AD2:BJ2"/>
    <mergeCell ref="F3:F14"/>
    <mergeCell ref="V3:AC3"/>
    <mergeCell ref="AD3:BJ3"/>
    <mergeCell ref="G4:G13"/>
    <mergeCell ref="V4:AC4"/>
    <mergeCell ref="AD4:BJ4"/>
    <mergeCell ref="H5:H12"/>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AW9 AW50 BE9 BE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BI327729 AK393265:BI393265 AK49 AQ49 AS49 AY49 BA49 BG49 BI49 AK524337:BI524337 AK8 AQ8 AS8 AY8 BA8 BG8 BI8 AK589873:BI589873 AK655409:BI655409 AK17 AK720945:BI720945 AK786481:BI786481 AK852017:BI852017 AK917553:BI917553 AK983089:BI983089 AK65585:BI65585 AK131121:BI131121 AI49 AK458801:BI458801 AI8 AC8 AA8 AI17 AK196657:BI196657 AA49 AC49 AK262193:BI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AX8 AZ8 AX49 AZ49 BF8 BH8 BF49 BH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BK65579:BK65586 BK131115:BK131122 BK196651:BK196658 BK262187:BK262194 BK327723:BK327730 BK393259:BK393266 BK458795:BK458802 BK524331:BK524338 BK589867:BK589874 BK655403:BK655410 BK720939:BK720946 BK786475:BK786482 BK852011:BK852018 BK917547:BK917554 BK983083:BK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BK131129 S196659:BK196665 S262195:BK262201 S327731:BK327737 S393267:BK393273 S458803:BK458809 S524339:BK524345 S589875:BK589881 S655411:BK655417 S720947:BK720953 S786483:BK786489 S852019:BK852025 S917555:BK917561 S983091:BK983097 S65587:BK65593"/>
    <dataValidation type="list" allowBlank="1" showInputMessage="1" errorTitle="Ошибка" error="Выберите значение из списка" prompt="Выберите значение из списка" sqref="V983088:BJ983088 V65584:BJ65584 V131120:BJ131120 V196656:BJ196656 V262192:BJ262192 V327728:BJ327728 V393264:BJ393264 V458800:BJ458800 V524336:BJ524336 V589872:BJ589872 V655408:BJ655408 V720944:BJ720944 V786480:BJ786480 V852016:BJ852016 V917552:BJ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7"/>
  <sheetViews>
    <sheetView showGridLines="0" tabSelected="1" topLeftCell="D13" zoomScale="90" workbookViewId="0">
      <selection activeCell="F336" sqref="F336:M336"/>
    </sheetView>
  </sheetViews>
  <sheetFormatPr defaultColWidth="10.5703125" defaultRowHeight="14.25" customHeight="1"/>
  <cols>
    <col min="1" max="2" width="25.140625" style="142" hidden="1" customWidth="1"/>
    <col min="3" max="3" width="9.140625" style="143" hidden="1" customWidth="1"/>
    <col min="4" max="4" width="3" style="5" customWidth="1"/>
    <col min="5" max="5" width="6" style="7" customWidth="1"/>
    <col min="6" max="6" width="46.7109375" style="7" customWidth="1"/>
    <col min="7" max="7" width="35" style="7" customWidth="1"/>
    <col min="8" max="8" width="3" style="7" customWidth="1"/>
    <col min="9" max="10" width="11" style="7" customWidth="1"/>
    <col min="11" max="12" width="35" style="7" customWidth="1"/>
    <col min="13" max="13" width="84" style="7" customWidth="1"/>
    <col min="14" max="14" width="10" style="7" customWidth="1"/>
    <col min="15" max="16" width="10" style="23" customWidth="1"/>
    <col min="17" max="33" width="10" style="7" customWidth="1"/>
    <col min="34" max="34" width="10.5703125" style="7"/>
    <col min="35" max="16384" width="10.5703125" style="9"/>
  </cols>
  <sheetData>
    <row r="1" spans="1:34" s="7" customFormat="1" ht="22.5" hidden="1" customHeight="1">
      <c r="A1" s="142"/>
      <c r="B1" s="142"/>
      <c r="C1" s="143"/>
      <c r="D1" s="5"/>
      <c r="N1" s="8">
        <f>IFERROR(MATCH("метод экономически обоснованных расходов (затрат)",OFFER_METHOD,0),0)</f>
        <v>0</v>
      </c>
      <c r="O1" s="23"/>
      <c r="P1" s="23"/>
      <c r="T1" s="144"/>
      <c r="AG1" s="145"/>
      <c r="AH1" s="7" t="s">
        <v>0</v>
      </c>
    </row>
    <row r="2" spans="1:34" s="7" customFormat="1" ht="18.75" hidden="1" customHeight="1">
      <c r="A2" s="14" t="s">
        <v>74</v>
      </c>
      <c r="B2" s="14" t="s">
        <v>75</v>
      </c>
      <c r="C2" s="143"/>
      <c r="D2" s="5"/>
      <c r="E2" s="111"/>
      <c r="F2" s="111"/>
      <c r="G2" s="146" t="str">
        <f>INDEX(PT_DIFFERENTIATION_NTAR,MATCH(B2,PT_DIFFERENTIATION_NTAR_ID,0))</f>
        <v/>
      </c>
      <c r="H2" s="147"/>
      <c r="I2" s="148"/>
      <c r="J2" s="149"/>
      <c r="K2" s="150"/>
      <c r="L2" s="147" t="s">
        <v>76</v>
      </c>
      <c r="M2" s="151"/>
      <c r="N2" s="152"/>
      <c r="O2" s="23"/>
      <c r="P2" s="23"/>
      <c r="AH2" s="7">
        <v>0</v>
      </c>
    </row>
    <row r="3" spans="1:34" s="7" customFormat="1" ht="18.75" hidden="1" customHeight="1">
      <c r="A3" s="14"/>
      <c r="B3" s="14"/>
      <c r="C3" s="143" t="s">
        <v>77</v>
      </c>
      <c r="D3" s="5"/>
      <c r="E3" s="111"/>
      <c r="F3" s="111"/>
      <c r="G3" s="146"/>
      <c r="H3" s="153"/>
      <c r="I3" s="154" t="s">
        <v>78</v>
      </c>
      <c r="J3" s="155"/>
      <c r="K3" s="153"/>
      <c r="L3" s="156"/>
      <c r="M3" s="151"/>
      <c r="N3" s="152"/>
      <c r="O3" s="23"/>
      <c r="P3" s="23"/>
      <c r="AH3" s="7">
        <v>0</v>
      </c>
    </row>
    <row r="4" spans="1:34" s="7" customFormat="1" ht="14.25" hidden="1" customHeight="1">
      <c r="A4" s="142"/>
      <c r="B4" s="142"/>
      <c r="C4" s="143"/>
      <c r="D4" s="5"/>
      <c r="N4" s="8">
        <f>IFERROR(MATCH("метод экономически обоснованных расходов (затрат)",OFFER_METHOD,0),0)</f>
        <v>0</v>
      </c>
      <c r="O4" s="23"/>
      <c r="P4" s="23"/>
      <c r="T4" s="144"/>
      <c r="AG4" s="145"/>
      <c r="AH4" s="7">
        <v>0</v>
      </c>
    </row>
    <row r="5" spans="1:34" s="7" customFormat="1" ht="18.75" hidden="1" customHeight="1">
      <c r="A5" s="14" t="s">
        <v>74</v>
      </c>
      <c r="B5" s="14" t="s">
        <v>75</v>
      </c>
      <c r="C5" s="143"/>
      <c r="D5" s="5"/>
      <c r="E5" s="111"/>
      <c r="F5" s="111"/>
      <c r="G5" s="146" t="str">
        <f>INDEX(PT_DIFFERENTIATION_NTAR,MATCH(B5,PT_DIFFERENTIATION_NTAR_ID,0))</f>
        <v/>
      </c>
      <c r="H5" s="147"/>
      <c r="I5" s="148"/>
      <c r="J5" s="149"/>
      <c r="K5" s="157"/>
      <c r="L5" s="147" t="s">
        <v>76</v>
      </c>
      <c r="M5" s="151"/>
      <c r="N5" s="152"/>
      <c r="O5" s="23"/>
      <c r="P5" s="23"/>
      <c r="AH5" s="7">
        <v>0</v>
      </c>
    </row>
    <row r="6" spans="1:34" s="7" customFormat="1" ht="18.75" hidden="1" customHeight="1">
      <c r="A6" s="14"/>
      <c r="B6" s="14"/>
      <c r="C6" s="143" t="s">
        <v>79</v>
      </c>
      <c r="D6" s="5"/>
      <c r="E6" s="111"/>
      <c r="F6" s="111"/>
      <c r="G6" s="146"/>
      <c r="H6" s="153"/>
      <c r="I6" s="154" t="s">
        <v>78</v>
      </c>
      <c r="J6" s="155"/>
      <c r="K6" s="153"/>
      <c r="L6" s="156"/>
      <c r="M6" s="151"/>
      <c r="N6" s="152"/>
      <c r="O6" s="23"/>
      <c r="P6" s="23"/>
      <c r="AH6" s="7">
        <v>0</v>
      </c>
    </row>
    <row r="7" spans="1:34" s="7" customFormat="1" ht="14.25" hidden="1" customHeight="1">
      <c r="A7" s="142"/>
      <c r="B7" s="142"/>
      <c r="C7" s="143"/>
      <c r="D7" s="5"/>
      <c r="N7" s="8">
        <f>IFERROR(MATCH("метод экономически обоснованных расходов (затрат)",OFFER_METHOD,0),0)</f>
        <v>0</v>
      </c>
      <c r="O7" s="23"/>
      <c r="P7" s="23"/>
      <c r="T7" s="144"/>
      <c r="AG7" s="145"/>
      <c r="AH7" s="7">
        <v>0</v>
      </c>
    </row>
    <row r="8" spans="1:34" s="7" customFormat="1" ht="56.25" hidden="1" customHeight="1">
      <c r="A8" s="14"/>
      <c r="B8" s="14"/>
      <c r="C8" s="143"/>
      <c r="D8" s="5"/>
      <c r="E8" s="111"/>
      <c r="F8" s="111"/>
      <c r="G8" s="111"/>
      <c r="H8" s="147"/>
      <c r="I8" s="148"/>
      <c r="J8" s="149"/>
      <c r="K8" s="150"/>
      <c r="L8" s="147" t="s">
        <v>76</v>
      </c>
      <c r="M8" s="151"/>
      <c r="N8" s="152"/>
      <c r="O8" s="23"/>
      <c r="P8" s="23"/>
      <c r="AH8" s="7">
        <v>0</v>
      </c>
    </row>
    <row r="9" spans="1:34" ht="14.25" hidden="1" customHeight="1">
      <c r="T9" s="144"/>
      <c r="AG9" s="145"/>
      <c r="AH9" s="7">
        <v>0</v>
      </c>
    </row>
    <row r="10" spans="1:34" s="7" customFormat="1" ht="56.25" hidden="1" customHeight="1">
      <c r="A10" s="14"/>
      <c r="B10" s="14"/>
      <c r="C10" s="143"/>
      <c r="D10" s="5"/>
      <c r="E10" s="111"/>
      <c r="F10" s="111"/>
      <c r="G10" s="111"/>
      <c r="H10" s="122"/>
      <c r="I10" s="148"/>
      <c r="J10" s="149"/>
      <c r="K10" s="157"/>
      <c r="L10" s="147" t="s">
        <v>76</v>
      </c>
      <c r="M10" s="151"/>
      <c r="N10" s="152"/>
      <c r="O10" s="23"/>
      <c r="P10" s="23"/>
      <c r="AH10" s="7">
        <v>0</v>
      </c>
    </row>
    <row r="11" spans="1:34" ht="14.25" hidden="1" customHeight="1">
      <c r="AH11" s="7">
        <v>0</v>
      </c>
    </row>
    <row r="12" spans="1:34" ht="14.25" hidden="1" customHeight="1">
      <c r="AH12" s="7">
        <v>0</v>
      </c>
    </row>
    <row r="13" spans="1:34" ht="6.4" customHeight="1">
      <c r="D13" s="84"/>
      <c r="E13" s="86"/>
      <c r="F13" s="86"/>
      <c r="G13" s="86"/>
      <c r="H13" s="86"/>
      <c r="I13" s="86"/>
      <c r="J13" s="86"/>
      <c r="K13" s="86"/>
      <c r="L13" s="158"/>
      <c r="M13" s="158"/>
      <c r="AH13" s="7">
        <v>6</v>
      </c>
    </row>
    <row r="14" spans="1:34" ht="14.65" customHeight="1">
      <c r="D14" s="84"/>
      <c r="E14" s="15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159"/>
      <c r="G14" s="159"/>
      <c r="H14" s="159"/>
      <c r="I14" s="159"/>
      <c r="J14" s="159"/>
      <c r="K14" s="159"/>
      <c r="L14" s="159"/>
      <c r="M14" s="88"/>
      <c r="AH14" s="7">
        <v>14</v>
      </c>
    </row>
    <row r="15" spans="1:34" ht="6.4" customHeight="1">
      <c r="D15" s="84"/>
      <c r="E15" s="86"/>
      <c r="F15" s="160"/>
      <c r="G15" s="160"/>
      <c r="H15" s="160"/>
      <c r="I15" s="160"/>
      <c r="J15" s="160"/>
      <c r="K15" s="160"/>
      <c r="L15" s="92"/>
      <c r="M15" s="161"/>
      <c r="AH15" s="7">
        <v>6</v>
      </c>
    </row>
    <row r="16" spans="1:34" ht="24" customHeight="1">
      <c r="D16" s="84"/>
      <c r="E16" s="86"/>
      <c r="F16" s="162" t="str">
        <f>"Дата подачи заявления об "&amp;IF(TITLE_DATE_PR_CHANGE="","утверждении","изменении")&amp;" тарифов"</f>
        <v>Дата подачи заявления об изменении тарифов</v>
      </c>
      <c r="G16" s="98">
        <f>IF(TITLE_DATE_PR_CHANGE="",IF(TITLE_DATE_PR="","",TITLE_DATE_PR),TITLE_DATE_PR_CHANGE)</f>
        <v>46265</v>
      </c>
      <c r="H16" s="98"/>
      <c r="I16" s="98"/>
      <c r="J16" s="98"/>
      <c r="K16" s="98"/>
      <c r="L16" s="98"/>
      <c r="M16" s="152"/>
      <c r="AH16" s="7">
        <v>23</v>
      </c>
    </row>
    <row r="17" spans="1:34" ht="24" customHeight="1">
      <c r="D17" s="84"/>
      <c r="E17" s="86"/>
      <c r="F17" s="162" t="str">
        <f>"Номер подачи заявления об "&amp;IF(TITLE_DATE_PR_CHANGE="","утверждении","изменении")&amp;" тарифов"</f>
        <v>Номер подачи заявления об изменении тарифов</v>
      </c>
      <c r="G17" s="96" t="str">
        <f>IF(TITLE_NUMBER_PR_CHANGE="",IF(TITLE_NUMBER_PR="","",TITLE_NUMBER_PR),TITLE_NUMBER_PR_CHANGE)</f>
        <v>6522</v>
      </c>
      <c r="H17" s="96"/>
      <c r="I17" s="96"/>
      <c r="J17" s="96"/>
      <c r="K17" s="96"/>
      <c r="L17" s="96"/>
      <c r="M17" s="152"/>
      <c r="AH17" s="7">
        <v>23</v>
      </c>
    </row>
    <row r="18" spans="1:34" ht="14.65" customHeight="1">
      <c r="D18" s="84"/>
      <c r="E18" s="86"/>
      <c r="F18" s="160"/>
      <c r="G18" s="160"/>
      <c r="H18" s="160"/>
      <c r="I18" s="160"/>
      <c r="J18" s="160"/>
      <c r="K18" s="160"/>
      <c r="L18" s="163"/>
      <c r="M18" s="161"/>
      <c r="AH18" s="7">
        <v>14</v>
      </c>
    </row>
    <row r="19" spans="1:34" ht="21.95" customHeight="1">
      <c r="D19" s="84"/>
      <c r="E19" s="104" t="s">
        <v>38</v>
      </c>
      <c r="F19" s="104"/>
      <c r="G19" s="104"/>
      <c r="H19" s="104"/>
      <c r="I19" s="104"/>
      <c r="J19" s="104"/>
      <c r="K19" s="104"/>
      <c r="L19" s="104"/>
      <c r="M19" s="164" t="s">
        <v>80</v>
      </c>
      <c r="AH19" s="7">
        <v>21</v>
      </c>
    </row>
    <row r="20" spans="1:34" ht="21.95" customHeight="1">
      <c r="D20" s="84"/>
      <c r="E20" s="109" t="s">
        <v>39</v>
      </c>
      <c r="F20" s="165" t="s">
        <v>81</v>
      </c>
      <c r="G20" s="165" t="s">
        <v>1</v>
      </c>
      <c r="H20" s="166" t="s">
        <v>82</v>
      </c>
      <c r="I20" s="167"/>
      <c r="J20" s="168"/>
      <c r="K20" s="165" t="s">
        <v>83</v>
      </c>
      <c r="L20" s="165" t="s">
        <v>84</v>
      </c>
      <c r="M20" s="164"/>
      <c r="AH20" s="7">
        <v>21</v>
      </c>
    </row>
    <row r="21" spans="1:34" ht="21.95" customHeight="1">
      <c r="D21" s="84"/>
      <c r="E21" s="125"/>
      <c r="F21" s="169"/>
      <c r="G21" s="169"/>
      <c r="H21" s="123" t="s">
        <v>85</v>
      </c>
      <c r="I21" s="124"/>
      <c r="J21" s="122" t="s">
        <v>86</v>
      </c>
      <c r="K21" s="169"/>
      <c r="L21" s="169"/>
      <c r="M21" s="164"/>
      <c r="AH21" s="7">
        <v>21</v>
      </c>
    </row>
    <row r="22" spans="1:34" ht="12.75" customHeight="1">
      <c r="D22" s="84"/>
      <c r="E22" s="170"/>
      <c r="F22" s="170"/>
      <c r="G22" s="170"/>
      <c r="H22" s="171"/>
      <c r="I22" s="171"/>
      <c r="J22" s="170"/>
      <c r="K22" s="170"/>
      <c r="L22" s="170"/>
      <c r="M22" s="170"/>
      <c r="AH22" s="7">
        <v>12</v>
      </c>
    </row>
    <row r="23" spans="1:34" ht="19.899999999999999" customHeight="1">
      <c r="A23" s="14"/>
      <c r="B23" s="14"/>
      <c r="D23" s="84"/>
      <c r="E23" s="172" t="s">
        <v>64</v>
      </c>
      <c r="F23" s="173" t="str">
        <f>"Предлагаемый метод регулирования"&amp;IF(TEMPLATE_SPHERE="HEAT"," в сфере "&amp;TEMPLATE_SPHERE_RUS,"")</f>
        <v>Предлагаемый метод регулирования в сфере теплоснабжения</v>
      </c>
      <c r="G23" s="173"/>
      <c r="H23" s="174"/>
      <c r="I23" s="174"/>
      <c r="J23" s="174"/>
      <c r="K23" s="173" t="s">
        <v>76</v>
      </c>
      <c r="L23" s="174"/>
      <c r="M23" s="175"/>
      <c r="N23" s="152"/>
      <c r="AH23" s="7">
        <v>19</v>
      </c>
    </row>
    <row r="24" spans="1:34" ht="60.75" hidden="1" customHeight="1">
      <c r="A24" s="14" t="s">
        <v>74</v>
      </c>
      <c r="B24" s="14" t="s">
        <v>75</v>
      </c>
      <c r="D24" s="176"/>
      <c r="E24" s="177"/>
      <c r="F24" s="17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146" t="str">
        <f>INDEX(PT_DIFFERENTIATION_NTAR,MATCH(B24,PT_DIFFERENTIATION_NTAR_ID,0))</f>
        <v/>
      </c>
      <c r="H24" s="147"/>
      <c r="I24" s="148"/>
      <c r="J24" s="149"/>
      <c r="K24" s="150"/>
      <c r="L24" s="147" t="s">
        <v>76</v>
      </c>
      <c r="M24" s="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152"/>
      <c r="AH24" s="7">
        <v>0</v>
      </c>
    </row>
    <row r="25" spans="1:34" s="7" customFormat="1" ht="18.75" hidden="1" customHeight="1">
      <c r="A25" s="14"/>
      <c r="B25" s="14"/>
      <c r="C25" s="143" t="s">
        <v>77</v>
      </c>
      <c r="D25" s="176"/>
      <c r="E25" s="177"/>
      <c r="F25" s="178"/>
      <c r="G25" s="146"/>
      <c r="H25" s="153"/>
      <c r="I25" s="154" t="s">
        <v>78</v>
      </c>
      <c r="J25" s="155"/>
      <c r="K25" s="153"/>
      <c r="L25" s="156"/>
      <c r="M25" s="180"/>
      <c r="N25" s="152"/>
      <c r="O25" s="23"/>
      <c r="P25" s="23"/>
      <c r="AH25" s="7">
        <v>0</v>
      </c>
    </row>
    <row r="26" spans="1:34" ht="0.75" hidden="1" customHeight="1">
      <c r="A26" s="14"/>
      <c r="B26" s="14"/>
      <c r="C26" s="143" t="s">
        <v>87</v>
      </c>
      <c r="D26" s="176"/>
      <c r="E26" s="177"/>
      <c r="F26" s="181"/>
      <c r="G26" s="182"/>
      <c r="H26" s="153"/>
      <c r="I26" s="154"/>
      <c r="J26" s="155"/>
      <c r="K26" s="153"/>
      <c r="L26" s="156"/>
      <c r="M26" s="180"/>
      <c r="N26" s="152"/>
      <c r="AH26" s="7">
        <v>0</v>
      </c>
    </row>
    <row r="27" spans="1:34" s="7" customFormat="1" ht="45" customHeight="1">
      <c r="A27" s="14" t="s">
        <v>88</v>
      </c>
      <c r="B27" s="14" t="s">
        <v>66</v>
      </c>
      <c r="C27" s="143"/>
      <c r="D27" s="183"/>
      <c r="E27" s="184"/>
      <c r="F27" s="185"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146" t="str">
        <f>INDEX(PT_DIFFERENTIATION_NTAR,MATCH(B27,PT_DIFFERENTIATION_NTAR_ID,0))</f>
        <v>Тариф на тепловую энергию (мощность)</v>
      </c>
      <c r="H27" s="147"/>
      <c r="I27" s="148">
        <v>46388</v>
      </c>
      <c r="J27" s="149">
        <v>46752</v>
      </c>
      <c r="K27" s="150" t="s">
        <v>89</v>
      </c>
      <c r="L27" s="147" t="s">
        <v>76</v>
      </c>
      <c r="M27" s="180"/>
      <c r="N27" s="152"/>
      <c r="O27" s="23"/>
      <c r="P27" s="23"/>
      <c r="AH27" s="7">
        <v>0</v>
      </c>
    </row>
    <row r="28" spans="1:34" s="7" customFormat="1" ht="56.25" customHeight="1">
      <c r="A28" s="14"/>
      <c r="B28" s="14"/>
      <c r="C28" s="143"/>
      <c r="D28" s="186"/>
      <c r="E28" s="187"/>
      <c r="F28" s="187"/>
      <c r="G28" s="187"/>
      <c r="H28" s="147" t="s">
        <v>37</v>
      </c>
      <c r="I28" s="148">
        <v>46753</v>
      </c>
      <c r="J28" s="149">
        <v>47118</v>
      </c>
      <c r="K28" s="150" t="s">
        <v>89</v>
      </c>
      <c r="L28" s="147" t="s">
        <v>76</v>
      </c>
      <c r="M28" s="188"/>
      <c r="N28" s="152"/>
      <c r="O28" s="23"/>
      <c r="P28" s="23"/>
      <c r="AH28" s="7">
        <v>0</v>
      </c>
    </row>
    <row r="29" spans="1:34" s="7" customFormat="1" ht="18.75" customHeight="1">
      <c r="A29" s="14"/>
      <c r="B29" s="14"/>
      <c r="C29" s="143" t="s">
        <v>77</v>
      </c>
      <c r="D29" s="183"/>
      <c r="E29" s="184"/>
      <c r="F29" s="185"/>
      <c r="G29" s="146"/>
      <c r="H29" s="153"/>
      <c r="I29" s="154" t="s">
        <v>78</v>
      </c>
      <c r="J29" s="155"/>
      <c r="K29" s="153"/>
      <c r="L29" s="156"/>
      <c r="M29" s="180"/>
      <c r="N29" s="152"/>
      <c r="O29" s="23"/>
      <c r="P29" s="23"/>
      <c r="AH29" s="7">
        <v>0</v>
      </c>
    </row>
    <row r="30" spans="1:34" s="7" customFormat="1" ht="0.75" customHeight="1">
      <c r="A30" s="14"/>
      <c r="B30" s="14"/>
      <c r="C30" s="143" t="s">
        <v>87</v>
      </c>
      <c r="D30" s="183"/>
      <c r="E30" s="177"/>
      <c r="F30" s="181"/>
      <c r="G30" s="182"/>
      <c r="H30" s="153"/>
      <c r="I30" s="154"/>
      <c r="J30" s="155"/>
      <c r="K30" s="153"/>
      <c r="L30" s="156"/>
      <c r="M30" s="180"/>
      <c r="N30" s="152"/>
      <c r="O30" s="23"/>
      <c r="P30" s="23"/>
      <c r="AH30" s="7">
        <v>0</v>
      </c>
    </row>
    <row r="31" spans="1:34" s="7" customFormat="1" ht="45" hidden="1" customHeight="1">
      <c r="A31" s="14" t="s">
        <v>90</v>
      </c>
      <c r="B31" s="14" t="s">
        <v>91</v>
      </c>
      <c r="C31" s="143"/>
      <c r="D31" s="183"/>
      <c r="E31" s="177"/>
      <c r="F31" s="181" t="str">
        <f>INDEX(PT_DIFFERENTIATION_VTAR,MATCH(A31,PT_DIFFERENTIATION_VTAR_ID,0))</f>
        <v>Тарифы на теплоноситель, поставляемый теплоснабжающими организациями потребителям, другим теплоснабжающим организациям</v>
      </c>
      <c r="G31" s="146" t="str">
        <f>INDEX(PT_DIFFERENTIATION_NTAR,MATCH(B31,PT_DIFFERENTIATION_NTAR_ID,0))</f>
        <v/>
      </c>
      <c r="H31" s="147"/>
      <c r="I31" s="148"/>
      <c r="J31" s="149"/>
      <c r="K31" s="150"/>
      <c r="L31" s="147" t="s">
        <v>76</v>
      </c>
      <c r="M31" s="180"/>
      <c r="N31" s="152"/>
      <c r="O31" s="23"/>
      <c r="P31" s="23"/>
      <c r="AH31" s="7">
        <v>0</v>
      </c>
    </row>
    <row r="32" spans="1:34" s="7" customFormat="1" ht="18.75" hidden="1" customHeight="1">
      <c r="A32" s="14"/>
      <c r="B32" s="14"/>
      <c r="C32" s="143" t="s">
        <v>77</v>
      </c>
      <c r="D32" s="183"/>
      <c r="E32" s="177"/>
      <c r="F32" s="181"/>
      <c r="G32" s="146"/>
      <c r="H32" s="153"/>
      <c r="I32" s="154" t="s">
        <v>78</v>
      </c>
      <c r="J32" s="155"/>
      <c r="K32" s="153"/>
      <c r="L32" s="156"/>
      <c r="M32" s="180"/>
      <c r="N32" s="152"/>
      <c r="O32" s="23"/>
      <c r="P32" s="23"/>
      <c r="AH32" s="7">
        <v>0</v>
      </c>
    </row>
    <row r="33" spans="1:34" s="7" customFormat="1" ht="0.75" hidden="1" customHeight="1">
      <c r="A33" s="14"/>
      <c r="B33" s="14"/>
      <c r="C33" s="143" t="s">
        <v>87</v>
      </c>
      <c r="D33" s="183"/>
      <c r="E33" s="177"/>
      <c r="F33" s="181"/>
      <c r="G33" s="182"/>
      <c r="H33" s="153"/>
      <c r="I33" s="154"/>
      <c r="J33" s="155"/>
      <c r="K33" s="153"/>
      <c r="L33" s="156"/>
      <c r="M33" s="180"/>
      <c r="N33" s="152"/>
      <c r="O33" s="23"/>
      <c r="P33" s="23"/>
      <c r="AH33" s="7">
        <v>0</v>
      </c>
    </row>
    <row r="34" spans="1:34" s="7" customFormat="1" ht="45" hidden="1" customHeight="1">
      <c r="A34" s="14" t="s">
        <v>92</v>
      </c>
      <c r="B34" s="14" t="s">
        <v>93</v>
      </c>
      <c r="C34" s="143"/>
      <c r="D34" s="183"/>
      <c r="E34" s="177"/>
      <c r="F34" s="181" t="str">
        <f>INDEX(PT_DIFFERENTIATION_VTAR,MATCH(A34,PT_DIFFERENTIATION_VTAR_ID,0))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4" s="146" t="str">
        <f>INDEX(PT_DIFFERENTIATION_NTAR,MATCH(B34,PT_DIFFERENTIATION_NTAR_ID,0))</f>
        <v/>
      </c>
      <c r="H34" s="147"/>
      <c r="I34" s="148"/>
      <c r="J34" s="149"/>
      <c r="K34" s="150"/>
      <c r="L34" s="147" t="s">
        <v>76</v>
      </c>
      <c r="M34" s="180"/>
      <c r="N34" s="152"/>
      <c r="O34" s="23"/>
      <c r="P34" s="23"/>
      <c r="AH34" s="7">
        <v>0</v>
      </c>
    </row>
    <row r="35" spans="1:34" s="7" customFormat="1" ht="18.75" hidden="1" customHeight="1">
      <c r="A35" s="14"/>
      <c r="B35" s="14"/>
      <c r="C35" s="143" t="s">
        <v>77</v>
      </c>
      <c r="D35" s="183"/>
      <c r="E35" s="177"/>
      <c r="F35" s="181"/>
      <c r="G35" s="146"/>
      <c r="H35" s="153"/>
      <c r="I35" s="154" t="s">
        <v>78</v>
      </c>
      <c r="J35" s="155"/>
      <c r="K35" s="153"/>
      <c r="L35" s="156"/>
      <c r="M35" s="180"/>
      <c r="N35" s="152"/>
      <c r="O35" s="23"/>
      <c r="P35" s="23"/>
      <c r="AH35" s="7">
        <v>0</v>
      </c>
    </row>
    <row r="36" spans="1:34" s="7" customFormat="1" ht="0.75" hidden="1" customHeight="1">
      <c r="A36" s="14"/>
      <c r="B36" s="14"/>
      <c r="C36" s="143" t="s">
        <v>87</v>
      </c>
      <c r="D36" s="183"/>
      <c r="E36" s="177"/>
      <c r="F36" s="181"/>
      <c r="G36" s="182"/>
      <c r="H36" s="153"/>
      <c r="I36" s="154"/>
      <c r="J36" s="155"/>
      <c r="K36" s="153"/>
      <c r="L36" s="156"/>
      <c r="M36" s="180"/>
      <c r="N36" s="152"/>
      <c r="O36" s="23"/>
      <c r="P36" s="23"/>
      <c r="AH36" s="7">
        <v>0</v>
      </c>
    </row>
    <row r="37" spans="1:34" s="7" customFormat="1" ht="18.75" hidden="1" customHeight="1">
      <c r="A37" s="14" t="s">
        <v>94</v>
      </c>
      <c r="B37" s="14" t="s">
        <v>95</v>
      </c>
      <c r="C37" s="143"/>
      <c r="D37" s="183"/>
      <c r="E37" s="177"/>
      <c r="F37" s="181" t="str">
        <f>INDEX(PT_DIFFERENTIATION_VTAR,MATCH(A37,PT_DIFFERENTIATION_VTAR_ID,0))</f>
        <v>Тарифы на услуги по передаче тепловой энергии</v>
      </c>
      <c r="G37" s="146" t="str">
        <f>INDEX(PT_DIFFERENTIATION_NTAR,MATCH(B37,PT_DIFFERENTIATION_NTAR_ID,0))</f>
        <v/>
      </c>
      <c r="H37" s="147"/>
      <c r="I37" s="148"/>
      <c r="J37" s="149"/>
      <c r="K37" s="150"/>
      <c r="L37" s="147" t="s">
        <v>76</v>
      </c>
      <c r="M37" s="180"/>
      <c r="N37" s="152"/>
      <c r="O37" s="23"/>
      <c r="P37" s="23"/>
      <c r="AH37" s="7">
        <v>0</v>
      </c>
    </row>
    <row r="38" spans="1:34" s="7" customFormat="1" ht="18.75" hidden="1" customHeight="1">
      <c r="A38" s="14"/>
      <c r="B38" s="14"/>
      <c r="C38" s="143" t="s">
        <v>77</v>
      </c>
      <c r="D38" s="183"/>
      <c r="E38" s="177"/>
      <c r="F38" s="181"/>
      <c r="G38" s="146"/>
      <c r="H38" s="153"/>
      <c r="I38" s="154" t="s">
        <v>78</v>
      </c>
      <c r="J38" s="155"/>
      <c r="K38" s="153"/>
      <c r="L38" s="156"/>
      <c r="M38" s="180"/>
      <c r="N38" s="152"/>
      <c r="O38" s="23"/>
      <c r="P38" s="23"/>
      <c r="AH38" s="7">
        <v>0</v>
      </c>
    </row>
    <row r="39" spans="1:34" s="7" customFormat="1" ht="0.75" hidden="1" customHeight="1">
      <c r="A39" s="14"/>
      <c r="B39" s="14"/>
      <c r="C39" s="143" t="s">
        <v>87</v>
      </c>
      <c r="D39" s="183"/>
      <c r="E39" s="177"/>
      <c r="F39" s="181"/>
      <c r="G39" s="182"/>
      <c r="H39" s="153"/>
      <c r="I39" s="154"/>
      <c r="J39" s="155"/>
      <c r="K39" s="153"/>
      <c r="L39" s="156"/>
      <c r="M39" s="180"/>
      <c r="N39" s="152"/>
      <c r="O39" s="23"/>
      <c r="P39" s="23"/>
      <c r="AH39" s="7">
        <v>0</v>
      </c>
    </row>
    <row r="40" spans="1:34" s="7" customFormat="1" ht="18.75" hidden="1" customHeight="1">
      <c r="A40" s="14" t="s">
        <v>96</v>
      </c>
      <c r="B40" s="14" t="s">
        <v>97</v>
      </c>
      <c r="C40" s="143"/>
      <c r="D40" s="183"/>
      <c r="E40" s="177"/>
      <c r="F40" s="181" t="str">
        <f>INDEX(PT_DIFFERENTIATION_VTAR,MATCH(A40,PT_DIFFERENTIATION_VTAR_ID,0))</f>
        <v>Тарифы на услуги по передаче теплоносителя</v>
      </c>
      <c r="G40" s="146" t="str">
        <f>INDEX(PT_DIFFERENTIATION_NTAR,MATCH(B40,PT_DIFFERENTIATION_NTAR_ID,0))</f>
        <v/>
      </c>
      <c r="H40" s="147"/>
      <c r="I40" s="148"/>
      <c r="J40" s="149"/>
      <c r="K40" s="150"/>
      <c r="L40" s="147" t="s">
        <v>76</v>
      </c>
      <c r="M40" s="180"/>
      <c r="N40" s="152"/>
      <c r="O40" s="23"/>
      <c r="P40" s="23"/>
      <c r="AH40" s="7">
        <v>0</v>
      </c>
    </row>
    <row r="41" spans="1:34" s="7" customFormat="1" ht="18.75" hidden="1" customHeight="1">
      <c r="A41" s="14"/>
      <c r="B41" s="14"/>
      <c r="C41" s="143" t="s">
        <v>77</v>
      </c>
      <c r="D41" s="183"/>
      <c r="E41" s="177"/>
      <c r="F41" s="181"/>
      <c r="G41" s="146"/>
      <c r="H41" s="153"/>
      <c r="I41" s="154" t="s">
        <v>78</v>
      </c>
      <c r="J41" s="155"/>
      <c r="K41" s="153"/>
      <c r="L41" s="156"/>
      <c r="M41" s="180"/>
      <c r="N41" s="152"/>
      <c r="O41" s="23"/>
      <c r="P41" s="23"/>
      <c r="AH41" s="7">
        <v>0</v>
      </c>
    </row>
    <row r="42" spans="1:34" s="7" customFormat="1" ht="0.75" hidden="1" customHeight="1">
      <c r="A42" s="14"/>
      <c r="B42" s="14"/>
      <c r="C42" s="143" t="s">
        <v>87</v>
      </c>
      <c r="D42" s="183"/>
      <c r="E42" s="177"/>
      <c r="F42" s="181"/>
      <c r="G42" s="182"/>
      <c r="H42" s="153"/>
      <c r="I42" s="154"/>
      <c r="J42" s="155"/>
      <c r="K42" s="153"/>
      <c r="L42" s="156"/>
      <c r="M42" s="180"/>
      <c r="N42" s="152"/>
      <c r="O42" s="23"/>
      <c r="P42" s="23"/>
      <c r="AH42" s="7">
        <v>0</v>
      </c>
    </row>
    <row r="43" spans="1:34" s="7" customFormat="1" ht="18.75" hidden="1" customHeight="1">
      <c r="A43" s="14" t="s">
        <v>98</v>
      </c>
      <c r="B43" s="14" t="s">
        <v>99</v>
      </c>
      <c r="C43" s="143"/>
      <c r="D43" s="183"/>
      <c r="E43" s="177"/>
      <c r="F43" s="181" t="str">
        <f>INDEX(PT_DIFFERENTIATION_VTAR,MATCH(A43,PT_DIFFERENTIATION_VTAR_ID,0))</f>
        <v>Плата за услуги по поддержанию резервной тепловой мощности при отсутствии потребления тепловой энергии</v>
      </c>
      <c r="G43" s="146" t="str">
        <f>INDEX(PT_DIFFERENTIATION_NTAR,MATCH(B43,PT_DIFFERENTIATION_NTAR_ID,0))</f>
        <v/>
      </c>
      <c r="H43" s="147"/>
      <c r="I43" s="148"/>
      <c r="J43" s="149"/>
      <c r="K43" s="150"/>
      <c r="L43" s="147" t="s">
        <v>76</v>
      </c>
      <c r="M43" s="180"/>
      <c r="N43" s="152"/>
      <c r="O43" s="23"/>
      <c r="P43" s="23"/>
      <c r="AH43" s="7">
        <v>0</v>
      </c>
    </row>
    <row r="44" spans="1:34" s="7" customFormat="1" ht="18.75" hidden="1" customHeight="1">
      <c r="A44" s="14"/>
      <c r="B44" s="14"/>
      <c r="C44" s="143" t="s">
        <v>77</v>
      </c>
      <c r="D44" s="183"/>
      <c r="E44" s="177"/>
      <c r="F44" s="181"/>
      <c r="G44" s="146"/>
      <c r="H44" s="153"/>
      <c r="I44" s="154" t="s">
        <v>78</v>
      </c>
      <c r="J44" s="155"/>
      <c r="K44" s="153"/>
      <c r="L44" s="156"/>
      <c r="M44" s="180"/>
      <c r="N44" s="152"/>
      <c r="O44" s="23"/>
      <c r="P44" s="23"/>
      <c r="AH44" s="7">
        <v>0</v>
      </c>
    </row>
    <row r="45" spans="1:34" s="7" customFormat="1" ht="0.75" hidden="1" customHeight="1">
      <c r="A45" s="14"/>
      <c r="B45" s="14"/>
      <c r="C45" s="143" t="s">
        <v>87</v>
      </c>
      <c r="D45" s="183"/>
      <c r="E45" s="177"/>
      <c r="F45" s="181"/>
      <c r="G45" s="182"/>
      <c r="H45" s="153"/>
      <c r="I45" s="154"/>
      <c r="J45" s="155"/>
      <c r="K45" s="153"/>
      <c r="L45" s="156"/>
      <c r="M45" s="180"/>
      <c r="N45" s="152"/>
      <c r="O45" s="23"/>
      <c r="P45" s="23"/>
      <c r="AH45" s="7">
        <v>0</v>
      </c>
    </row>
    <row r="46" spans="1:34" s="7" customFormat="1" ht="18.75" hidden="1" customHeight="1">
      <c r="A46" s="14" t="s">
        <v>100</v>
      </c>
      <c r="B46" s="14" t="s">
        <v>101</v>
      </c>
      <c r="C46" s="143"/>
      <c r="D46" s="183"/>
      <c r="E46" s="177"/>
      <c r="F46" s="181" t="str">
        <f>INDEX(PT_DIFFERENTIATION_VTAR,MATCH(A46,PT_DIFFERENTIATION_VTAR_ID,0))</f>
        <v>Плата за подключение (технологическое присоединение) к системе теплоснабжения</v>
      </c>
      <c r="G46" s="146" t="str">
        <f>INDEX(PT_DIFFERENTIATION_NTAR,MATCH(B46,PT_DIFFERENTIATION_NTAR_ID,0))</f>
        <v/>
      </c>
      <c r="H46" s="147"/>
      <c r="I46" s="148"/>
      <c r="J46" s="149"/>
      <c r="K46" s="150"/>
      <c r="L46" s="147" t="s">
        <v>76</v>
      </c>
      <c r="M46" s="180"/>
      <c r="N46" s="152"/>
      <c r="O46" s="23"/>
      <c r="P46" s="23"/>
      <c r="AH46" s="7">
        <v>0</v>
      </c>
    </row>
    <row r="47" spans="1:34" s="7" customFormat="1" ht="18.75" hidden="1" customHeight="1">
      <c r="A47" s="14"/>
      <c r="B47" s="14"/>
      <c r="C47" s="143" t="s">
        <v>77</v>
      </c>
      <c r="D47" s="183"/>
      <c r="E47" s="177"/>
      <c r="F47" s="181"/>
      <c r="G47" s="146"/>
      <c r="H47" s="153"/>
      <c r="I47" s="154" t="s">
        <v>78</v>
      </c>
      <c r="J47" s="155"/>
      <c r="K47" s="153"/>
      <c r="L47" s="156"/>
      <c r="M47" s="180"/>
      <c r="N47" s="152"/>
      <c r="O47" s="23"/>
      <c r="P47" s="23"/>
      <c r="AH47" s="7">
        <v>0</v>
      </c>
    </row>
    <row r="48" spans="1:34" s="7" customFormat="1" ht="0.75" hidden="1" customHeight="1">
      <c r="A48" s="14"/>
      <c r="B48" s="14"/>
      <c r="C48" s="143" t="s">
        <v>87</v>
      </c>
      <c r="D48" s="183"/>
      <c r="E48" s="177"/>
      <c r="F48" s="181"/>
      <c r="G48" s="182"/>
      <c r="H48" s="153"/>
      <c r="I48" s="154"/>
      <c r="J48" s="155"/>
      <c r="K48" s="153"/>
      <c r="L48" s="156"/>
      <c r="M48" s="180"/>
      <c r="N48" s="152"/>
      <c r="O48" s="23"/>
      <c r="P48" s="23"/>
      <c r="AH48" s="7">
        <v>0</v>
      </c>
    </row>
    <row r="49" spans="1:34" s="7" customFormat="1" ht="18.75" hidden="1" customHeight="1">
      <c r="A49" s="14" t="s">
        <v>102</v>
      </c>
      <c r="B49" s="14" t="s">
        <v>103</v>
      </c>
      <c r="C49" s="143"/>
      <c r="D49" s="183"/>
      <c r="E49" s="177"/>
      <c r="F49" s="181" t="str">
        <f>INDEX(PT_DIFFERENTIATION_VTAR,MATCH(A49,PT_DIFFERENTIATION_VTAR_ID,0))</f>
        <v>Плата за подключение (технологическое присоединение) к системе теплоснабжения (индивидуальная)</v>
      </c>
      <c r="G49" s="146" t="str">
        <f>INDEX(PT_DIFFERENTIATION_NTAR,MATCH(B49,PT_DIFFERENTIATION_NTAR_ID,0))</f>
        <v/>
      </c>
      <c r="H49" s="147"/>
      <c r="I49" s="148"/>
      <c r="J49" s="149"/>
      <c r="K49" s="150"/>
      <c r="L49" s="147" t="s">
        <v>76</v>
      </c>
      <c r="M49" s="180"/>
      <c r="N49" s="152"/>
      <c r="O49" s="23"/>
      <c r="P49" s="23"/>
      <c r="AH49" s="7">
        <v>0</v>
      </c>
    </row>
    <row r="50" spans="1:34" s="7" customFormat="1" ht="18.75" hidden="1" customHeight="1">
      <c r="A50" s="14"/>
      <c r="B50" s="14"/>
      <c r="C50" s="143" t="s">
        <v>77</v>
      </c>
      <c r="D50" s="183"/>
      <c r="E50" s="177"/>
      <c r="F50" s="181"/>
      <c r="G50" s="146"/>
      <c r="H50" s="153"/>
      <c r="I50" s="154" t="s">
        <v>78</v>
      </c>
      <c r="J50" s="155"/>
      <c r="K50" s="153"/>
      <c r="L50" s="156"/>
      <c r="M50" s="180"/>
      <c r="N50" s="152"/>
      <c r="O50" s="23"/>
      <c r="P50" s="23"/>
      <c r="AH50" s="7">
        <v>0</v>
      </c>
    </row>
    <row r="51" spans="1:34" s="7" customFormat="1" ht="0.75" hidden="1" customHeight="1">
      <c r="A51" s="14"/>
      <c r="B51" s="14"/>
      <c r="C51" s="143" t="s">
        <v>87</v>
      </c>
      <c r="D51" s="183"/>
      <c r="E51" s="177"/>
      <c r="F51" s="181"/>
      <c r="G51" s="182"/>
      <c r="H51" s="153"/>
      <c r="I51" s="154"/>
      <c r="J51" s="155"/>
      <c r="K51" s="153"/>
      <c r="L51" s="156"/>
      <c r="M51" s="180"/>
      <c r="N51" s="152"/>
      <c r="O51" s="23"/>
      <c r="P51" s="23"/>
      <c r="AH51" s="7">
        <v>0</v>
      </c>
    </row>
    <row r="52" spans="1:34" s="7" customFormat="1" ht="18.75" hidden="1" customHeight="1">
      <c r="A52" s="14" t="s">
        <v>104</v>
      </c>
      <c r="B52" s="14" t="s">
        <v>105</v>
      </c>
      <c r="C52" s="143"/>
      <c r="D52" s="183"/>
      <c r="E52" s="177"/>
      <c r="F52" s="181" t="str">
        <f>INDEX(PT_DIFFERENTIATION_VTAR,MATCH(A52,PT_DIFFERENTIATION_VTAR_ID,0))</f>
        <v>Тариф на питьевую воду (питьевое водоснабжение)</v>
      </c>
      <c r="G52" s="146" t="str">
        <f>INDEX(PT_DIFFERENTIATION_NTAR,MATCH(B52,PT_DIFFERENTIATION_NTAR_ID,0))</f>
        <v/>
      </c>
      <c r="H52" s="147"/>
      <c r="I52" s="148"/>
      <c r="J52" s="149"/>
      <c r="K52" s="150"/>
      <c r="L52" s="147" t="s">
        <v>76</v>
      </c>
      <c r="M52" s="180"/>
      <c r="N52" s="152"/>
      <c r="O52" s="23"/>
      <c r="P52" s="23"/>
      <c r="AH52" s="7">
        <v>0</v>
      </c>
    </row>
    <row r="53" spans="1:34" s="7" customFormat="1" ht="18.75" hidden="1" customHeight="1">
      <c r="A53" s="14"/>
      <c r="B53" s="14"/>
      <c r="C53" s="143" t="s">
        <v>77</v>
      </c>
      <c r="D53" s="183"/>
      <c r="E53" s="177"/>
      <c r="F53" s="181"/>
      <c r="G53" s="146"/>
      <c r="H53" s="153"/>
      <c r="I53" s="154" t="s">
        <v>78</v>
      </c>
      <c r="J53" s="155"/>
      <c r="K53" s="153"/>
      <c r="L53" s="156"/>
      <c r="M53" s="180"/>
      <c r="N53" s="152"/>
      <c r="O53" s="23"/>
      <c r="P53" s="23"/>
      <c r="AH53" s="7">
        <v>0</v>
      </c>
    </row>
    <row r="54" spans="1:34" s="7" customFormat="1" ht="0.75" hidden="1" customHeight="1">
      <c r="A54" s="14"/>
      <c r="B54" s="14"/>
      <c r="C54" s="143" t="s">
        <v>87</v>
      </c>
      <c r="D54" s="183"/>
      <c r="E54" s="177"/>
      <c r="F54" s="181"/>
      <c r="G54" s="182"/>
      <c r="H54" s="153"/>
      <c r="I54" s="154"/>
      <c r="J54" s="155"/>
      <c r="K54" s="153"/>
      <c r="L54" s="156"/>
      <c r="M54" s="180"/>
      <c r="N54" s="152"/>
      <c r="O54" s="23"/>
      <c r="P54" s="23"/>
      <c r="AH54" s="7">
        <v>0</v>
      </c>
    </row>
    <row r="55" spans="1:34" s="7" customFormat="1" ht="18.75" hidden="1" customHeight="1">
      <c r="A55" s="14" t="s">
        <v>106</v>
      </c>
      <c r="B55" s="14" t="s">
        <v>107</v>
      </c>
      <c r="C55" s="143"/>
      <c r="D55" s="183"/>
      <c r="E55" s="177"/>
      <c r="F55" s="181" t="str">
        <f>INDEX(PT_DIFFERENTIATION_VTAR,MATCH(A55,PT_DIFFERENTIATION_VTAR_ID,0))</f>
        <v>Тариф на техническую воду</v>
      </c>
      <c r="G55" s="146" t="str">
        <f>INDEX(PT_DIFFERENTIATION_NTAR,MATCH(B55,PT_DIFFERENTIATION_NTAR_ID,0))</f>
        <v/>
      </c>
      <c r="H55" s="147"/>
      <c r="I55" s="148"/>
      <c r="J55" s="149"/>
      <c r="K55" s="150"/>
      <c r="L55" s="147" t="s">
        <v>76</v>
      </c>
      <c r="M55" s="180"/>
      <c r="N55" s="152"/>
      <c r="O55" s="23"/>
      <c r="P55" s="23"/>
      <c r="AH55" s="7">
        <v>0</v>
      </c>
    </row>
    <row r="56" spans="1:34" s="7" customFormat="1" ht="18.75" hidden="1" customHeight="1">
      <c r="A56" s="14"/>
      <c r="B56" s="14"/>
      <c r="C56" s="143" t="s">
        <v>77</v>
      </c>
      <c r="D56" s="183"/>
      <c r="E56" s="177"/>
      <c r="F56" s="181"/>
      <c r="G56" s="146"/>
      <c r="H56" s="153"/>
      <c r="I56" s="154" t="s">
        <v>78</v>
      </c>
      <c r="J56" s="155"/>
      <c r="K56" s="153"/>
      <c r="L56" s="156"/>
      <c r="M56" s="180"/>
      <c r="N56" s="152"/>
      <c r="O56" s="23"/>
      <c r="P56" s="23"/>
      <c r="AH56" s="7">
        <v>0</v>
      </c>
    </row>
    <row r="57" spans="1:34" s="7" customFormat="1" ht="0.75" hidden="1" customHeight="1">
      <c r="A57" s="14"/>
      <c r="B57" s="14"/>
      <c r="C57" s="143" t="s">
        <v>87</v>
      </c>
      <c r="D57" s="183"/>
      <c r="E57" s="177"/>
      <c r="F57" s="181"/>
      <c r="G57" s="182"/>
      <c r="H57" s="153"/>
      <c r="I57" s="154"/>
      <c r="J57" s="155"/>
      <c r="K57" s="153"/>
      <c r="L57" s="156"/>
      <c r="M57" s="180"/>
      <c r="N57" s="152"/>
      <c r="O57" s="23"/>
      <c r="P57" s="23"/>
      <c r="AH57" s="7">
        <v>0</v>
      </c>
    </row>
    <row r="58" spans="1:34" s="7" customFormat="1" ht="18.75" hidden="1" customHeight="1">
      <c r="A58" s="14" t="s">
        <v>108</v>
      </c>
      <c r="B58" s="14" t="s">
        <v>109</v>
      </c>
      <c r="C58" s="143"/>
      <c r="D58" s="183"/>
      <c r="E58" s="177"/>
      <c r="F58" s="181" t="str">
        <f>INDEX(PT_DIFFERENTIATION_VTAR,MATCH(A58,PT_DIFFERENTIATION_VTAR_ID,0))</f>
        <v>Тариф на транспортировку воды</v>
      </c>
      <c r="G58" s="146" t="str">
        <f>INDEX(PT_DIFFERENTIATION_NTAR,MATCH(B58,PT_DIFFERENTIATION_NTAR_ID,0))</f>
        <v/>
      </c>
      <c r="H58" s="147"/>
      <c r="I58" s="148"/>
      <c r="J58" s="149"/>
      <c r="K58" s="150"/>
      <c r="L58" s="147" t="s">
        <v>76</v>
      </c>
      <c r="M58" s="180"/>
      <c r="N58" s="152"/>
      <c r="O58" s="23"/>
      <c r="P58" s="23"/>
      <c r="AH58" s="7">
        <v>0</v>
      </c>
    </row>
    <row r="59" spans="1:34" s="7" customFormat="1" ht="18.75" hidden="1" customHeight="1">
      <c r="A59" s="14"/>
      <c r="B59" s="14"/>
      <c r="C59" s="143" t="s">
        <v>77</v>
      </c>
      <c r="D59" s="183"/>
      <c r="E59" s="177"/>
      <c r="F59" s="181"/>
      <c r="G59" s="146"/>
      <c r="H59" s="153"/>
      <c r="I59" s="154" t="s">
        <v>78</v>
      </c>
      <c r="J59" s="155"/>
      <c r="K59" s="153"/>
      <c r="L59" s="156"/>
      <c r="M59" s="180"/>
      <c r="N59" s="152"/>
      <c r="O59" s="23"/>
      <c r="P59" s="23"/>
      <c r="AH59" s="7">
        <v>0</v>
      </c>
    </row>
    <row r="60" spans="1:34" s="7" customFormat="1" ht="0.75" hidden="1" customHeight="1">
      <c r="A60" s="14"/>
      <c r="B60" s="14"/>
      <c r="C60" s="143" t="s">
        <v>87</v>
      </c>
      <c r="D60" s="183"/>
      <c r="E60" s="177"/>
      <c r="F60" s="181"/>
      <c r="G60" s="182"/>
      <c r="H60" s="153"/>
      <c r="I60" s="154"/>
      <c r="J60" s="155"/>
      <c r="K60" s="153"/>
      <c r="L60" s="156"/>
      <c r="M60" s="180"/>
      <c r="N60" s="152"/>
      <c r="O60" s="23"/>
      <c r="P60" s="23"/>
      <c r="AH60" s="7">
        <v>0</v>
      </c>
    </row>
    <row r="61" spans="1:34" s="7" customFormat="1" ht="18.75" hidden="1" customHeight="1">
      <c r="A61" s="14" t="s">
        <v>110</v>
      </c>
      <c r="B61" s="14" t="s">
        <v>111</v>
      </c>
      <c r="C61" s="143"/>
      <c r="D61" s="183"/>
      <c r="E61" s="177"/>
      <c r="F61" s="181" t="str">
        <f>INDEX(PT_DIFFERENTIATION_VTAR,MATCH(A61,PT_DIFFERENTIATION_VTAR_ID,0))</f>
        <v>Тариф на подвоз воды</v>
      </c>
      <c r="G61" s="146" t="str">
        <f>INDEX(PT_DIFFERENTIATION_NTAR,MATCH(B61,PT_DIFFERENTIATION_NTAR_ID,0))</f>
        <v/>
      </c>
      <c r="H61" s="147"/>
      <c r="I61" s="148"/>
      <c r="J61" s="149"/>
      <c r="K61" s="150"/>
      <c r="L61" s="147" t="s">
        <v>76</v>
      </c>
      <c r="M61" s="180"/>
      <c r="N61" s="152"/>
      <c r="O61" s="23"/>
      <c r="P61" s="23"/>
      <c r="AH61" s="7">
        <v>0</v>
      </c>
    </row>
    <row r="62" spans="1:34" s="7" customFormat="1" ht="18.75" hidden="1" customHeight="1">
      <c r="A62" s="14"/>
      <c r="B62" s="14"/>
      <c r="C62" s="143" t="s">
        <v>77</v>
      </c>
      <c r="D62" s="183"/>
      <c r="E62" s="177"/>
      <c r="F62" s="181"/>
      <c r="G62" s="146"/>
      <c r="H62" s="153"/>
      <c r="I62" s="154" t="s">
        <v>78</v>
      </c>
      <c r="J62" s="155"/>
      <c r="K62" s="153"/>
      <c r="L62" s="156"/>
      <c r="M62" s="180"/>
      <c r="N62" s="152"/>
      <c r="O62" s="23"/>
      <c r="P62" s="23"/>
      <c r="AH62" s="7">
        <v>0</v>
      </c>
    </row>
    <row r="63" spans="1:34" s="7" customFormat="1" ht="0.75" hidden="1" customHeight="1">
      <c r="A63" s="14"/>
      <c r="B63" s="14"/>
      <c r="C63" s="143" t="s">
        <v>87</v>
      </c>
      <c r="D63" s="183"/>
      <c r="E63" s="177"/>
      <c r="F63" s="181"/>
      <c r="G63" s="182"/>
      <c r="H63" s="153"/>
      <c r="I63" s="154"/>
      <c r="J63" s="155"/>
      <c r="K63" s="153"/>
      <c r="L63" s="156"/>
      <c r="M63" s="180"/>
      <c r="N63" s="152"/>
      <c r="O63" s="23"/>
      <c r="P63" s="23"/>
      <c r="AH63" s="7">
        <v>0</v>
      </c>
    </row>
    <row r="64" spans="1:34" s="7" customFormat="1" ht="18.75" hidden="1" customHeight="1">
      <c r="A64" s="14" t="s">
        <v>112</v>
      </c>
      <c r="B64" s="14" t="s">
        <v>113</v>
      </c>
      <c r="C64" s="143"/>
      <c r="D64" s="183"/>
      <c r="E64" s="177"/>
      <c r="F64" s="181" t="str">
        <f>INDEX(PT_DIFFERENTIATION_VTAR,MATCH(A64,PT_DIFFERENTIATION_VTAR_ID,0))</f>
        <v>Тариф на подключение (технологическое присоединение) к централизованной системе холодного водоснабжения</v>
      </c>
      <c r="G64" s="146" t="str">
        <f>INDEX(PT_DIFFERENTIATION_NTAR,MATCH(B64,PT_DIFFERENTIATION_NTAR_ID,0))</f>
        <v/>
      </c>
      <c r="H64" s="147"/>
      <c r="I64" s="148"/>
      <c r="J64" s="149"/>
      <c r="K64" s="150"/>
      <c r="L64" s="147" t="s">
        <v>76</v>
      </c>
      <c r="M64" s="180"/>
      <c r="N64" s="152"/>
      <c r="O64" s="23"/>
      <c r="P64" s="23"/>
      <c r="AH64" s="7">
        <v>0</v>
      </c>
    </row>
    <row r="65" spans="1:34" s="7" customFormat="1" ht="18.75" hidden="1" customHeight="1">
      <c r="A65" s="14"/>
      <c r="B65" s="14"/>
      <c r="C65" s="143" t="s">
        <v>77</v>
      </c>
      <c r="D65" s="183"/>
      <c r="E65" s="177"/>
      <c r="F65" s="181"/>
      <c r="G65" s="146"/>
      <c r="H65" s="153"/>
      <c r="I65" s="154" t="s">
        <v>78</v>
      </c>
      <c r="J65" s="155"/>
      <c r="K65" s="153"/>
      <c r="L65" s="156"/>
      <c r="M65" s="180"/>
      <c r="N65" s="152"/>
      <c r="O65" s="23"/>
      <c r="P65" s="23"/>
      <c r="AH65" s="7">
        <v>0</v>
      </c>
    </row>
    <row r="66" spans="1:34" s="7" customFormat="1" ht="0.75" hidden="1" customHeight="1">
      <c r="A66" s="14"/>
      <c r="B66" s="14"/>
      <c r="C66" s="143" t="s">
        <v>87</v>
      </c>
      <c r="D66" s="183"/>
      <c r="E66" s="177"/>
      <c r="F66" s="181"/>
      <c r="G66" s="182"/>
      <c r="H66" s="153"/>
      <c r="I66" s="154"/>
      <c r="J66" s="155"/>
      <c r="K66" s="153"/>
      <c r="L66" s="156"/>
      <c r="M66" s="180"/>
      <c r="N66" s="152"/>
      <c r="O66" s="23"/>
      <c r="P66" s="23"/>
      <c r="AH66" s="7">
        <v>0</v>
      </c>
    </row>
    <row r="67" spans="1:34" s="7" customFormat="1" ht="18.75" hidden="1" customHeight="1">
      <c r="A67" s="14" t="s">
        <v>114</v>
      </c>
      <c r="B67" s="14" t="s">
        <v>115</v>
      </c>
      <c r="C67" s="143"/>
      <c r="D67" s="183"/>
      <c r="E67" s="177"/>
      <c r="F67" s="181" t="str">
        <f>INDEX(PT_DIFFERENTIATION_VTAR,MATCH(A67,PT_DIFFERENTIATION_VTAR_ID,0))</f>
        <v>Тариф на горячую воду (горячее водоснабжение)</v>
      </c>
      <c r="G67" s="146" t="str">
        <f>INDEX(PT_DIFFERENTIATION_NTAR,MATCH(B67,PT_DIFFERENTIATION_NTAR_ID,0))</f>
        <v/>
      </c>
      <c r="H67" s="147"/>
      <c r="I67" s="148"/>
      <c r="J67" s="149"/>
      <c r="K67" s="150"/>
      <c r="L67" s="147" t="s">
        <v>76</v>
      </c>
      <c r="M67" s="180"/>
      <c r="N67" s="152"/>
      <c r="O67" s="23"/>
      <c r="P67" s="23"/>
      <c r="AH67" s="7">
        <v>0</v>
      </c>
    </row>
    <row r="68" spans="1:34" s="7" customFormat="1" ht="18.75" hidden="1" customHeight="1">
      <c r="A68" s="14"/>
      <c r="B68" s="14"/>
      <c r="C68" s="143" t="s">
        <v>77</v>
      </c>
      <c r="D68" s="183"/>
      <c r="E68" s="177"/>
      <c r="F68" s="181"/>
      <c r="G68" s="146"/>
      <c r="H68" s="153"/>
      <c r="I68" s="154" t="s">
        <v>78</v>
      </c>
      <c r="J68" s="155"/>
      <c r="K68" s="153"/>
      <c r="L68" s="156"/>
      <c r="M68" s="180"/>
      <c r="N68" s="152"/>
      <c r="O68" s="23"/>
      <c r="P68" s="23"/>
      <c r="AH68" s="7">
        <v>0</v>
      </c>
    </row>
    <row r="69" spans="1:34" s="7" customFormat="1" ht="0.75" hidden="1" customHeight="1">
      <c r="A69" s="14"/>
      <c r="B69" s="14"/>
      <c r="C69" s="143" t="s">
        <v>87</v>
      </c>
      <c r="D69" s="183"/>
      <c r="E69" s="177"/>
      <c r="F69" s="181"/>
      <c r="G69" s="182"/>
      <c r="H69" s="153"/>
      <c r="I69" s="154"/>
      <c r="J69" s="155"/>
      <c r="K69" s="153"/>
      <c r="L69" s="156"/>
      <c r="M69" s="180"/>
      <c r="N69" s="152"/>
      <c r="O69" s="23"/>
      <c r="P69" s="23"/>
      <c r="AH69" s="7">
        <v>0</v>
      </c>
    </row>
    <row r="70" spans="1:34" s="7" customFormat="1" ht="18.75" hidden="1" customHeight="1">
      <c r="A70" s="14" t="s">
        <v>116</v>
      </c>
      <c r="B70" s="14" t="s">
        <v>117</v>
      </c>
      <c r="C70" s="143"/>
      <c r="D70" s="183"/>
      <c r="E70" s="177"/>
      <c r="F70" s="181" t="str">
        <f>INDEX(PT_DIFFERENTIATION_VTAR,MATCH(A70,PT_DIFFERENTIATION_VTAR_ID,0))</f>
        <v>Тариф на транспортировку горячей воды</v>
      </c>
      <c r="G70" s="146" t="str">
        <f>INDEX(PT_DIFFERENTIATION_NTAR,MATCH(B70,PT_DIFFERENTIATION_NTAR_ID,0))</f>
        <v/>
      </c>
      <c r="H70" s="147"/>
      <c r="I70" s="148"/>
      <c r="J70" s="149"/>
      <c r="K70" s="150"/>
      <c r="L70" s="147" t="s">
        <v>76</v>
      </c>
      <c r="M70" s="180"/>
      <c r="N70" s="152"/>
      <c r="O70" s="23"/>
      <c r="P70" s="23"/>
      <c r="AH70" s="7">
        <v>0</v>
      </c>
    </row>
    <row r="71" spans="1:34" s="7" customFormat="1" ht="18.75" hidden="1" customHeight="1">
      <c r="A71" s="14"/>
      <c r="B71" s="14"/>
      <c r="C71" s="143" t="s">
        <v>77</v>
      </c>
      <c r="D71" s="183"/>
      <c r="E71" s="177"/>
      <c r="F71" s="181"/>
      <c r="G71" s="146"/>
      <c r="H71" s="153"/>
      <c r="I71" s="154" t="s">
        <v>78</v>
      </c>
      <c r="J71" s="155"/>
      <c r="K71" s="153"/>
      <c r="L71" s="156"/>
      <c r="M71" s="180"/>
      <c r="N71" s="152"/>
      <c r="O71" s="23"/>
      <c r="P71" s="23"/>
      <c r="AH71" s="7">
        <v>0</v>
      </c>
    </row>
    <row r="72" spans="1:34" s="7" customFormat="1" ht="0.75" hidden="1" customHeight="1">
      <c r="A72" s="14"/>
      <c r="B72" s="14"/>
      <c r="C72" s="143" t="s">
        <v>87</v>
      </c>
      <c r="D72" s="183"/>
      <c r="E72" s="177"/>
      <c r="F72" s="181"/>
      <c r="G72" s="182"/>
      <c r="H72" s="153"/>
      <c r="I72" s="154"/>
      <c r="J72" s="155"/>
      <c r="K72" s="153"/>
      <c r="L72" s="156"/>
      <c r="M72" s="180"/>
      <c r="N72" s="152"/>
      <c r="O72" s="23"/>
      <c r="P72" s="23"/>
      <c r="AH72" s="7">
        <v>0</v>
      </c>
    </row>
    <row r="73" spans="1:34" s="7" customFormat="1" ht="18.75" hidden="1" customHeight="1">
      <c r="A73" s="14" t="s">
        <v>118</v>
      </c>
      <c r="B73" s="14" t="s">
        <v>119</v>
      </c>
      <c r="C73" s="143"/>
      <c r="D73" s="183"/>
      <c r="E73" s="177"/>
      <c r="F73" s="181" t="str">
        <f>INDEX(PT_DIFFERENTIATION_VTAR,MATCH(A73,PT_DIFFERENTIATION_VTAR_ID,0))</f>
        <v>Тариф на подключение (технологическое присоединение) к централизованной системе горячего водоснабжения</v>
      </c>
      <c r="G73" s="146" t="str">
        <f>INDEX(PT_DIFFERENTIATION_NTAR,MATCH(B73,PT_DIFFERENTIATION_NTAR_ID,0))</f>
        <v/>
      </c>
      <c r="H73" s="147"/>
      <c r="I73" s="148"/>
      <c r="J73" s="149"/>
      <c r="K73" s="150"/>
      <c r="L73" s="147" t="s">
        <v>76</v>
      </c>
      <c r="M73" s="180"/>
      <c r="N73" s="152"/>
      <c r="O73" s="23"/>
      <c r="P73" s="23"/>
      <c r="AH73" s="7">
        <v>0</v>
      </c>
    </row>
    <row r="74" spans="1:34" s="7" customFormat="1" ht="18.75" hidden="1" customHeight="1">
      <c r="A74" s="14"/>
      <c r="B74" s="14"/>
      <c r="C74" s="143" t="s">
        <v>77</v>
      </c>
      <c r="D74" s="183"/>
      <c r="E74" s="177"/>
      <c r="F74" s="181"/>
      <c r="G74" s="146"/>
      <c r="H74" s="153"/>
      <c r="I74" s="154" t="s">
        <v>78</v>
      </c>
      <c r="J74" s="155"/>
      <c r="K74" s="153"/>
      <c r="L74" s="156"/>
      <c r="M74" s="180"/>
      <c r="N74" s="152"/>
      <c r="O74" s="23"/>
      <c r="P74" s="23"/>
      <c r="AH74" s="7">
        <v>0</v>
      </c>
    </row>
    <row r="75" spans="1:34" s="7" customFormat="1" ht="0.75" hidden="1" customHeight="1">
      <c r="A75" s="14"/>
      <c r="B75" s="14"/>
      <c r="C75" s="143" t="s">
        <v>87</v>
      </c>
      <c r="D75" s="183"/>
      <c r="E75" s="177"/>
      <c r="F75" s="181"/>
      <c r="G75" s="182"/>
      <c r="H75" s="153"/>
      <c r="I75" s="154"/>
      <c r="J75" s="155"/>
      <c r="K75" s="153"/>
      <c r="L75" s="156"/>
      <c r="M75" s="180"/>
      <c r="N75" s="152"/>
      <c r="O75" s="23"/>
      <c r="P75" s="23"/>
      <c r="AH75" s="7">
        <v>0</v>
      </c>
    </row>
    <row r="76" spans="1:34" s="7" customFormat="1" ht="18.75" hidden="1" customHeight="1">
      <c r="A76" s="14" t="s">
        <v>120</v>
      </c>
      <c r="B76" s="14" t="s">
        <v>121</v>
      </c>
      <c r="C76" s="143"/>
      <c r="D76" s="183"/>
      <c r="E76" s="177"/>
      <c r="F76" s="181" t="str">
        <f>INDEX(PT_DIFFERENTIATION_VTAR,MATCH(A76,PT_DIFFERENTIATION_VTAR_ID,0))</f>
        <v>Тариф на водоотведение</v>
      </c>
      <c r="G76" s="146" t="str">
        <f>INDEX(PT_DIFFERENTIATION_NTAR,MATCH(B76,PT_DIFFERENTIATION_NTAR_ID,0))</f>
        <v/>
      </c>
      <c r="H76" s="147"/>
      <c r="I76" s="148"/>
      <c r="J76" s="149"/>
      <c r="K76" s="150"/>
      <c r="L76" s="147" t="s">
        <v>76</v>
      </c>
      <c r="M76" s="180"/>
      <c r="N76" s="152"/>
      <c r="O76" s="23"/>
      <c r="P76" s="23"/>
      <c r="AH76" s="7">
        <v>0</v>
      </c>
    </row>
    <row r="77" spans="1:34" s="7" customFormat="1" ht="18.75" hidden="1" customHeight="1">
      <c r="A77" s="14"/>
      <c r="B77" s="14"/>
      <c r="C77" s="143" t="s">
        <v>77</v>
      </c>
      <c r="D77" s="183"/>
      <c r="E77" s="177"/>
      <c r="F77" s="181"/>
      <c r="G77" s="146"/>
      <c r="H77" s="153"/>
      <c r="I77" s="154" t="s">
        <v>78</v>
      </c>
      <c r="J77" s="155"/>
      <c r="K77" s="153"/>
      <c r="L77" s="156"/>
      <c r="M77" s="180"/>
      <c r="N77" s="152"/>
      <c r="O77" s="23"/>
      <c r="P77" s="23"/>
      <c r="AH77" s="7">
        <v>0</v>
      </c>
    </row>
    <row r="78" spans="1:34" s="7" customFormat="1" ht="0.75" hidden="1" customHeight="1">
      <c r="A78" s="14"/>
      <c r="B78" s="14"/>
      <c r="C78" s="143" t="s">
        <v>87</v>
      </c>
      <c r="D78" s="183"/>
      <c r="E78" s="177"/>
      <c r="F78" s="181"/>
      <c r="G78" s="182"/>
      <c r="H78" s="153"/>
      <c r="I78" s="154"/>
      <c r="J78" s="155"/>
      <c r="K78" s="153"/>
      <c r="L78" s="156"/>
      <c r="M78" s="180"/>
      <c r="N78" s="152"/>
      <c r="O78" s="23"/>
      <c r="P78" s="23"/>
      <c r="AH78" s="7">
        <v>0</v>
      </c>
    </row>
    <row r="79" spans="1:34" s="7" customFormat="1" ht="18.75" hidden="1" customHeight="1">
      <c r="A79" s="14" t="s">
        <v>122</v>
      </c>
      <c r="B79" s="14" t="s">
        <v>123</v>
      </c>
      <c r="C79" s="143"/>
      <c r="D79" s="183"/>
      <c r="E79" s="177"/>
      <c r="F79" s="181" t="str">
        <f>INDEX(PT_DIFFERENTIATION_VTAR,MATCH(A79,PT_DIFFERENTIATION_VTAR_ID,0))</f>
        <v>Тариф на транспортировку сточных вод</v>
      </c>
      <c r="G79" s="146" t="str">
        <f>INDEX(PT_DIFFERENTIATION_NTAR,MATCH(B79,PT_DIFFERENTIATION_NTAR_ID,0))</f>
        <v/>
      </c>
      <c r="H79" s="147"/>
      <c r="I79" s="148"/>
      <c r="J79" s="149"/>
      <c r="K79" s="150"/>
      <c r="L79" s="147" t="s">
        <v>76</v>
      </c>
      <c r="M79" s="180"/>
      <c r="N79" s="152"/>
      <c r="O79" s="23"/>
      <c r="P79" s="23"/>
      <c r="AH79" s="7">
        <v>0</v>
      </c>
    </row>
    <row r="80" spans="1:34" s="7" customFormat="1" ht="18.75" hidden="1" customHeight="1">
      <c r="A80" s="14"/>
      <c r="B80" s="14"/>
      <c r="C80" s="143" t="s">
        <v>77</v>
      </c>
      <c r="D80" s="183"/>
      <c r="E80" s="177"/>
      <c r="F80" s="181"/>
      <c r="G80" s="146"/>
      <c r="H80" s="153"/>
      <c r="I80" s="154" t="s">
        <v>78</v>
      </c>
      <c r="J80" s="155"/>
      <c r="K80" s="153"/>
      <c r="L80" s="156"/>
      <c r="M80" s="180"/>
      <c r="N80" s="152"/>
      <c r="O80" s="23"/>
      <c r="P80" s="23"/>
      <c r="AH80" s="7">
        <v>0</v>
      </c>
    </row>
    <row r="81" spans="1:34" s="7" customFormat="1" ht="0.75" hidden="1" customHeight="1">
      <c r="A81" s="14"/>
      <c r="B81" s="14"/>
      <c r="C81" s="143" t="s">
        <v>87</v>
      </c>
      <c r="D81" s="183"/>
      <c r="E81" s="177"/>
      <c r="F81" s="181"/>
      <c r="G81" s="182"/>
      <c r="H81" s="153"/>
      <c r="I81" s="154"/>
      <c r="J81" s="155"/>
      <c r="K81" s="153"/>
      <c r="L81" s="156"/>
      <c r="M81" s="180"/>
      <c r="N81" s="152"/>
      <c r="O81" s="23"/>
      <c r="P81" s="23"/>
      <c r="AH81" s="7">
        <v>0</v>
      </c>
    </row>
    <row r="82" spans="1:34" s="7" customFormat="1" ht="18.75" hidden="1" customHeight="1">
      <c r="A82" s="14" t="s">
        <v>124</v>
      </c>
      <c r="B82" s="14" t="s">
        <v>125</v>
      </c>
      <c r="C82" s="143"/>
      <c r="D82" s="183"/>
      <c r="E82" s="177"/>
      <c r="F82" s="181" t="str">
        <f>INDEX(PT_DIFFERENTIATION_VTAR,MATCH(A82,PT_DIFFERENTIATION_VTAR_ID,0))</f>
        <v>Тариф на подключение (технологическое присоединение) к централизованной системе водоотведения</v>
      </c>
      <c r="G82" s="146" t="str">
        <f>INDEX(PT_DIFFERENTIATION_NTAR,MATCH(B82,PT_DIFFERENTIATION_NTAR_ID,0))</f>
        <v/>
      </c>
      <c r="H82" s="147"/>
      <c r="I82" s="148"/>
      <c r="J82" s="149"/>
      <c r="K82" s="150"/>
      <c r="L82" s="147" t="s">
        <v>76</v>
      </c>
      <c r="M82" s="180"/>
      <c r="N82" s="152"/>
      <c r="O82" s="23"/>
      <c r="P82" s="23"/>
      <c r="AH82" s="7">
        <v>0</v>
      </c>
    </row>
    <row r="83" spans="1:34" s="7" customFormat="1" ht="18.75" hidden="1" customHeight="1">
      <c r="A83" s="14"/>
      <c r="B83" s="14"/>
      <c r="C83" s="143" t="s">
        <v>77</v>
      </c>
      <c r="D83" s="183"/>
      <c r="E83" s="177"/>
      <c r="F83" s="181"/>
      <c r="G83" s="146"/>
      <c r="H83" s="153"/>
      <c r="I83" s="154" t="s">
        <v>78</v>
      </c>
      <c r="J83" s="155"/>
      <c r="K83" s="153"/>
      <c r="L83" s="156"/>
      <c r="M83" s="180"/>
      <c r="N83" s="152"/>
      <c r="O83" s="23"/>
      <c r="P83" s="23"/>
      <c r="AH83" s="7">
        <v>0</v>
      </c>
    </row>
    <row r="84" spans="1:34" s="7" customFormat="1" ht="1.1499999999999999" customHeight="1">
      <c r="A84" s="14"/>
      <c r="B84" s="14"/>
      <c r="C84" s="143" t="s">
        <v>87</v>
      </c>
      <c r="D84" s="183"/>
      <c r="E84" s="177"/>
      <c r="F84" s="181"/>
      <c r="G84" s="182"/>
      <c r="H84" s="153"/>
      <c r="I84" s="154"/>
      <c r="J84" s="155"/>
      <c r="K84" s="153"/>
      <c r="L84" s="156"/>
      <c r="M84" s="180"/>
      <c r="N84" s="152"/>
      <c r="O84" s="23"/>
      <c r="P84" s="23"/>
      <c r="AH84" s="7">
        <v>1</v>
      </c>
    </row>
    <row r="85" spans="1:34" ht="19.899999999999999" customHeight="1">
      <c r="A85" s="14"/>
      <c r="B85" s="14"/>
      <c r="D85" s="84"/>
      <c r="E85" s="189" t="s">
        <v>65</v>
      </c>
      <c r="F85" s="17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5" s="174"/>
      <c r="H85" s="174"/>
      <c r="I85" s="174"/>
      <c r="J85" s="174"/>
      <c r="K85" s="174"/>
      <c r="L85" s="174"/>
      <c r="M85" s="190"/>
      <c r="N85" s="152"/>
      <c r="AH85" s="7">
        <v>19</v>
      </c>
    </row>
    <row r="86" spans="1:34" ht="35.65" customHeight="1">
      <c r="A86" s="14"/>
      <c r="B86" s="14"/>
      <c r="D86" s="84"/>
      <c r="E86" s="191"/>
      <c r="F86" s="122" t="s">
        <v>76</v>
      </c>
      <c r="G86" s="122" t="s">
        <v>76</v>
      </c>
      <c r="H86" s="123" t="s">
        <v>76</v>
      </c>
      <c r="I86" s="124"/>
      <c r="J86" s="122" t="s">
        <v>76</v>
      </c>
      <c r="K86" s="122" t="s">
        <v>76</v>
      </c>
      <c r="L86" s="192" t="s">
        <v>126</v>
      </c>
      <c r="M86" s="17" t="s">
        <v>127</v>
      </c>
      <c r="N86" s="152"/>
      <c r="AH86" s="7">
        <v>34</v>
      </c>
    </row>
    <row r="87" spans="1:34" ht="19.899999999999999" customHeight="1">
      <c r="A87" s="14"/>
      <c r="B87" s="14"/>
      <c r="D87" s="84"/>
      <c r="E87" s="189" t="s">
        <v>128</v>
      </c>
      <c r="F87" s="174" t="s">
        <v>129</v>
      </c>
      <c r="G87" s="174"/>
      <c r="H87" s="174"/>
      <c r="I87" s="174"/>
      <c r="J87" s="174"/>
      <c r="K87" s="174"/>
      <c r="L87" s="174"/>
      <c r="M87" s="190"/>
      <c r="N87" s="152"/>
      <c r="AH87" s="7">
        <v>19</v>
      </c>
    </row>
    <row r="88" spans="1:34" s="7" customFormat="1" ht="60.75" hidden="1" customHeight="1">
      <c r="A88" s="14" t="s">
        <v>74</v>
      </c>
      <c r="B88" s="14" t="s">
        <v>75</v>
      </c>
      <c r="C88" s="143"/>
      <c r="D88" s="183"/>
      <c r="E88" s="177"/>
      <c r="F88" s="181" t="str">
        <f>INDEX(PT_DIFFERENTIATION_VTAR,MATCH(A88,PT_DIFFERENTIATION_VTAR_ID,0))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8" s="146" t="str">
        <f>INDEX(PT_DIFFERENTIATION_NTAR,MATCH(B88,PT_DIFFERENTIATION_NTAR_ID,0))</f>
        <v/>
      </c>
      <c r="H88" s="147"/>
      <c r="I88" s="148"/>
      <c r="J88" s="149"/>
      <c r="K88" s="157"/>
      <c r="L88" s="147" t="s">
        <v>76</v>
      </c>
      <c r="M88" s="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8" s="152"/>
      <c r="O88" s="23"/>
      <c r="P88" s="23"/>
      <c r="AH88" s="7">
        <v>0</v>
      </c>
    </row>
    <row r="89" spans="1:34" s="7" customFormat="1" ht="18.75" hidden="1" customHeight="1">
      <c r="A89" s="14"/>
      <c r="B89" s="14"/>
      <c r="C89" s="143" t="s">
        <v>79</v>
      </c>
      <c r="D89" s="183"/>
      <c r="E89" s="177"/>
      <c r="F89" s="181"/>
      <c r="G89" s="146"/>
      <c r="H89" s="153"/>
      <c r="I89" s="154" t="s">
        <v>78</v>
      </c>
      <c r="J89" s="155"/>
      <c r="K89" s="153"/>
      <c r="L89" s="156"/>
      <c r="M89" s="180"/>
      <c r="N89" s="152"/>
      <c r="O89" s="23"/>
      <c r="P89" s="23"/>
      <c r="AH89" s="7">
        <v>0</v>
      </c>
    </row>
    <row r="90" spans="1:34" s="7" customFormat="1" ht="0.75" hidden="1" customHeight="1">
      <c r="A90" s="14"/>
      <c r="B90" s="14"/>
      <c r="C90" s="143" t="s">
        <v>130</v>
      </c>
      <c r="D90" s="183"/>
      <c r="E90" s="177"/>
      <c r="F90" s="181"/>
      <c r="G90" s="182"/>
      <c r="H90" s="153"/>
      <c r="I90" s="154"/>
      <c r="J90" s="155"/>
      <c r="K90" s="153"/>
      <c r="L90" s="156"/>
      <c r="M90" s="180"/>
      <c r="N90" s="152"/>
      <c r="O90" s="23"/>
      <c r="P90" s="23"/>
      <c r="AH90" s="7">
        <v>0</v>
      </c>
    </row>
    <row r="91" spans="1:34" s="7" customFormat="1" ht="45" customHeight="1">
      <c r="A91" s="14" t="s">
        <v>88</v>
      </c>
      <c r="B91" s="14" t="s">
        <v>66</v>
      </c>
      <c r="C91" s="143"/>
      <c r="D91" s="183"/>
      <c r="E91" s="177"/>
      <c r="F91" s="181" t="str">
        <f>INDEX(PT_DIFFERENTIATION_VTAR,MATCH(A91,PT_DIFFERENTIATION_VTAR_ID,0))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1" s="146" t="str">
        <f>INDEX(PT_DIFFERENTIATION_NTAR,MATCH(B91,PT_DIFFERENTIATION_NTAR_ID,0))</f>
        <v>Тариф на тепловую энергию (мощность)</v>
      </c>
      <c r="H91" s="147"/>
      <c r="I91" s="148">
        <v>46388</v>
      </c>
      <c r="J91" s="149">
        <v>46752</v>
      </c>
      <c r="K91" s="157">
        <v>3600326.73</v>
      </c>
      <c r="L91" s="147" t="s">
        <v>76</v>
      </c>
      <c r="M91" s="193"/>
      <c r="N91" s="152"/>
      <c r="O91" s="23"/>
      <c r="P91" s="23"/>
      <c r="AH91" s="7">
        <v>0</v>
      </c>
    </row>
    <row r="92" spans="1:34" s="7" customFormat="1" ht="56.25" customHeight="1">
      <c r="A92" s="14"/>
      <c r="B92" s="14"/>
      <c r="C92" s="143"/>
      <c r="D92" s="186"/>
      <c r="E92" s="187"/>
      <c r="F92" s="187"/>
      <c r="G92" s="187"/>
      <c r="H92" s="122" t="s">
        <v>37</v>
      </c>
      <c r="I92" s="148">
        <v>46753</v>
      </c>
      <c r="J92" s="149">
        <v>47118</v>
      </c>
      <c r="K92" s="157">
        <v>4005054.97</v>
      </c>
      <c r="L92" s="147" t="s">
        <v>76</v>
      </c>
      <c r="M92" s="151"/>
      <c r="N92" s="152"/>
      <c r="O92" s="23"/>
      <c r="P92" s="23"/>
      <c r="AH92" s="7">
        <v>0</v>
      </c>
    </row>
    <row r="93" spans="1:34" s="7" customFormat="1" ht="18.75" customHeight="1">
      <c r="A93" s="14"/>
      <c r="B93" s="14"/>
      <c r="C93" s="143" t="s">
        <v>79</v>
      </c>
      <c r="D93" s="183"/>
      <c r="E93" s="177"/>
      <c r="F93" s="181"/>
      <c r="G93" s="146"/>
      <c r="H93" s="153"/>
      <c r="I93" s="154" t="s">
        <v>78</v>
      </c>
      <c r="J93" s="155"/>
      <c r="K93" s="153"/>
      <c r="L93" s="156"/>
      <c r="M93" s="194"/>
      <c r="N93" s="152"/>
      <c r="O93" s="23"/>
      <c r="P93" s="23"/>
      <c r="AH93" s="7">
        <v>0</v>
      </c>
    </row>
    <row r="94" spans="1:34" s="7" customFormat="1" ht="0.75" customHeight="1">
      <c r="A94" s="14"/>
      <c r="B94" s="14"/>
      <c r="C94" s="143" t="s">
        <v>130</v>
      </c>
      <c r="D94" s="183"/>
      <c r="E94" s="177"/>
      <c r="F94" s="181"/>
      <c r="G94" s="182"/>
      <c r="H94" s="153"/>
      <c r="I94" s="154"/>
      <c r="J94" s="155"/>
      <c r="K94" s="153"/>
      <c r="L94" s="156"/>
      <c r="M94" s="195"/>
      <c r="N94" s="152"/>
      <c r="O94" s="23"/>
      <c r="P94" s="23"/>
      <c r="AH94" s="7">
        <v>0</v>
      </c>
    </row>
    <row r="95" spans="1:34" s="7" customFormat="1" ht="45" hidden="1" customHeight="1">
      <c r="A95" s="14" t="s">
        <v>90</v>
      </c>
      <c r="B95" s="14" t="s">
        <v>91</v>
      </c>
      <c r="C95" s="143"/>
      <c r="D95" s="183"/>
      <c r="E95" s="177"/>
      <c r="F95" s="181" t="str">
        <f>INDEX(PT_DIFFERENTIATION_VTAR,MATCH(A95,PT_DIFFERENTIATION_VTAR_ID,0))</f>
        <v>Тарифы на теплоноситель, поставляемый теплоснабжающими организациями потребителям, другим теплоснабжающим организациям</v>
      </c>
      <c r="G95" s="146" t="str">
        <f>INDEX(PT_DIFFERENTIATION_NTAR,MATCH(B95,PT_DIFFERENTIATION_NTAR_ID,0))</f>
        <v/>
      </c>
      <c r="H95" s="147"/>
      <c r="I95" s="148"/>
      <c r="J95" s="149"/>
      <c r="K95" s="157"/>
      <c r="L95" s="147" t="s">
        <v>76</v>
      </c>
      <c r="M95" s="195"/>
      <c r="N95" s="152"/>
      <c r="O95" s="23"/>
      <c r="P95" s="23"/>
      <c r="AH95" s="7">
        <v>0</v>
      </c>
    </row>
    <row r="96" spans="1:34" s="7" customFormat="1" ht="18.75" hidden="1" customHeight="1">
      <c r="A96" s="14"/>
      <c r="B96" s="14"/>
      <c r="C96" s="143" t="s">
        <v>79</v>
      </c>
      <c r="D96" s="183"/>
      <c r="E96" s="177"/>
      <c r="F96" s="181"/>
      <c r="G96" s="146"/>
      <c r="H96" s="153"/>
      <c r="I96" s="154" t="s">
        <v>78</v>
      </c>
      <c r="J96" s="155"/>
      <c r="K96" s="153"/>
      <c r="L96" s="156"/>
      <c r="M96" s="195"/>
      <c r="N96" s="152"/>
      <c r="O96" s="23"/>
      <c r="P96" s="23"/>
      <c r="AH96" s="7">
        <v>0</v>
      </c>
    </row>
    <row r="97" spans="1:34" s="7" customFormat="1" ht="0.75" hidden="1" customHeight="1">
      <c r="A97" s="14"/>
      <c r="B97" s="14"/>
      <c r="C97" s="143" t="s">
        <v>130</v>
      </c>
      <c r="D97" s="183"/>
      <c r="E97" s="177"/>
      <c r="F97" s="181"/>
      <c r="G97" s="182"/>
      <c r="H97" s="153"/>
      <c r="I97" s="154"/>
      <c r="J97" s="155"/>
      <c r="K97" s="153"/>
      <c r="L97" s="156"/>
      <c r="M97" s="195"/>
      <c r="N97" s="152"/>
      <c r="O97" s="23"/>
      <c r="P97" s="23"/>
      <c r="AH97" s="7">
        <v>0</v>
      </c>
    </row>
    <row r="98" spans="1:34" s="7" customFormat="1" ht="45" hidden="1" customHeight="1">
      <c r="A98" s="14" t="s">
        <v>92</v>
      </c>
      <c r="B98" s="14" t="s">
        <v>93</v>
      </c>
      <c r="C98" s="143"/>
      <c r="D98" s="183"/>
      <c r="E98" s="177"/>
      <c r="F98" s="181" t="str">
        <f>INDEX(PT_DIFFERENTIATION_VTAR,MATCH(A98,PT_DIFFERENTIATION_VTAR_ID,0))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8" s="146" t="str">
        <f>INDEX(PT_DIFFERENTIATION_NTAR,MATCH(B98,PT_DIFFERENTIATION_NTAR_ID,0))</f>
        <v/>
      </c>
      <c r="H98" s="147"/>
      <c r="I98" s="148"/>
      <c r="J98" s="149"/>
      <c r="K98" s="157"/>
      <c r="L98" s="147" t="s">
        <v>76</v>
      </c>
      <c r="M98" s="195"/>
      <c r="N98" s="152"/>
      <c r="O98" s="23"/>
      <c r="P98" s="23"/>
      <c r="AH98" s="7">
        <v>0</v>
      </c>
    </row>
    <row r="99" spans="1:34" s="7" customFormat="1" ht="18.75" hidden="1" customHeight="1">
      <c r="A99" s="14"/>
      <c r="B99" s="14"/>
      <c r="C99" s="143" t="s">
        <v>79</v>
      </c>
      <c r="D99" s="183"/>
      <c r="E99" s="177"/>
      <c r="F99" s="181"/>
      <c r="G99" s="146"/>
      <c r="H99" s="153"/>
      <c r="I99" s="154" t="s">
        <v>78</v>
      </c>
      <c r="J99" s="155"/>
      <c r="K99" s="153"/>
      <c r="L99" s="156"/>
      <c r="M99" s="195"/>
      <c r="N99" s="152"/>
      <c r="O99" s="23"/>
      <c r="P99" s="23"/>
      <c r="AH99" s="7">
        <v>0</v>
      </c>
    </row>
    <row r="100" spans="1:34" s="7" customFormat="1" ht="0.75" hidden="1" customHeight="1">
      <c r="A100" s="14"/>
      <c r="B100" s="14"/>
      <c r="C100" s="143" t="s">
        <v>130</v>
      </c>
      <c r="D100" s="183"/>
      <c r="E100" s="177"/>
      <c r="F100" s="181"/>
      <c r="G100" s="182"/>
      <c r="H100" s="153"/>
      <c r="I100" s="154"/>
      <c r="J100" s="155"/>
      <c r="K100" s="153"/>
      <c r="L100" s="156"/>
      <c r="M100" s="195"/>
      <c r="N100" s="152"/>
      <c r="O100" s="23"/>
      <c r="P100" s="23"/>
      <c r="AH100" s="7">
        <v>0</v>
      </c>
    </row>
    <row r="101" spans="1:34" s="7" customFormat="1" ht="18.75" hidden="1" customHeight="1">
      <c r="A101" s="14" t="s">
        <v>94</v>
      </c>
      <c r="B101" s="14" t="s">
        <v>95</v>
      </c>
      <c r="C101" s="143"/>
      <c r="D101" s="183"/>
      <c r="E101" s="177"/>
      <c r="F101" s="181" t="str">
        <f>INDEX(PT_DIFFERENTIATION_VTAR,MATCH(A101,PT_DIFFERENTIATION_VTAR_ID,0))</f>
        <v>Тарифы на услуги по передаче тепловой энергии</v>
      </c>
      <c r="G101" s="146" t="str">
        <f>INDEX(PT_DIFFERENTIATION_NTAR,MATCH(B101,PT_DIFFERENTIATION_NTAR_ID,0))</f>
        <v/>
      </c>
      <c r="H101" s="147"/>
      <c r="I101" s="148"/>
      <c r="J101" s="149"/>
      <c r="K101" s="157"/>
      <c r="L101" s="147" t="s">
        <v>76</v>
      </c>
      <c r="M101" s="195"/>
      <c r="N101" s="152"/>
      <c r="O101" s="23"/>
      <c r="P101" s="23"/>
      <c r="AH101" s="7">
        <v>0</v>
      </c>
    </row>
    <row r="102" spans="1:34" s="7" customFormat="1" ht="18.75" hidden="1" customHeight="1">
      <c r="A102" s="14"/>
      <c r="B102" s="14"/>
      <c r="C102" s="143" t="s">
        <v>79</v>
      </c>
      <c r="D102" s="183"/>
      <c r="E102" s="177"/>
      <c r="F102" s="181"/>
      <c r="G102" s="146"/>
      <c r="H102" s="153"/>
      <c r="I102" s="154" t="s">
        <v>78</v>
      </c>
      <c r="J102" s="155"/>
      <c r="K102" s="153"/>
      <c r="L102" s="156"/>
      <c r="M102" s="195"/>
      <c r="N102" s="152"/>
      <c r="O102" s="23"/>
      <c r="P102" s="23"/>
      <c r="AH102" s="7">
        <v>0</v>
      </c>
    </row>
    <row r="103" spans="1:34" s="7" customFormat="1" ht="0.75" hidden="1" customHeight="1">
      <c r="A103" s="14"/>
      <c r="B103" s="14"/>
      <c r="C103" s="143" t="s">
        <v>130</v>
      </c>
      <c r="D103" s="183"/>
      <c r="E103" s="177"/>
      <c r="F103" s="181"/>
      <c r="G103" s="182"/>
      <c r="H103" s="153"/>
      <c r="I103" s="154"/>
      <c r="J103" s="155"/>
      <c r="K103" s="153"/>
      <c r="L103" s="156"/>
      <c r="M103" s="195"/>
      <c r="N103" s="152"/>
      <c r="O103" s="23"/>
      <c r="P103" s="23"/>
      <c r="AH103" s="7">
        <v>0</v>
      </c>
    </row>
    <row r="104" spans="1:34" s="7" customFormat="1" ht="18.75" hidden="1" customHeight="1">
      <c r="A104" s="14" t="s">
        <v>96</v>
      </c>
      <c r="B104" s="14" t="s">
        <v>97</v>
      </c>
      <c r="C104" s="143"/>
      <c r="D104" s="183"/>
      <c r="E104" s="177"/>
      <c r="F104" s="181" t="str">
        <f>INDEX(PT_DIFFERENTIATION_VTAR,MATCH(A104,PT_DIFFERENTIATION_VTAR_ID,0))</f>
        <v>Тарифы на услуги по передаче теплоносителя</v>
      </c>
      <c r="G104" s="146" t="str">
        <f>INDEX(PT_DIFFERENTIATION_NTAR,MATCH(B104,PT_DIFFERENTIATION_NTAR_ID,0))</f>
        <v/>
      </c>
      <c r="H104" s="147"/>
      <c r="I104" s="148"/>
      <c r="J104" s="149"/>
      <c r="K104" s="157"/>
      <c r="L104" s="147" t="s">
        <v>76</v>
      </c>
      <c r="M104" s="195"/>
      <c r="N104" s="152"/>
      <c r="O104" s="23"/>
      <c r="P104" s="23"/>
      <c r="AH104" s="7">
        <v>0</v>
      </c>
    </row>
    <row r="105" spans="1:34" s="7" customFormat="1" ht="18.75" hidden="1" customHeight="1">
      <c r="A105" s="14"/>
      <c r="B105" s="14"/>
      <c r="C105" s="143" t="s">
        <v>79</v>
      </c>
      <c r="D105" s="183"/>
      <c r="E105" s="177"/>
      <c r="F105" s="181"/>
      <c r="G105" s="146"/>
      <c r="H105" s="153"/>
      <c r="I105" s="154" t="s">
        <v>78</v>
      </c>
      <c r="J105" s="155"/>
      <c r="K105" s="153"/>
      <c r="L105" s="156"/>
      <c r="M105" s="195"/>
      <c r="N105" s="152"/>
      <c r="O105" s="23"/>
      <c r="P105" s="23"/>
      <c r="AH105" s="7">
        <v>0</v>
      </c>
    </row>
    <row r="106" spans="1:34" s="7" customFormat="1" ht="0.75" hidden="1" customHeight="1">
      <c r="A106" s="14"/>
      <c r="B106" s="14"/>
      <c r="C106" s="143" t="s">
        <v>130</v>
      </c>
      <c r="D106" s="183"/>
      <c r="E106" s="177"/>
      <c r="F106" s="181"/>
      <c r="G106" s="182"/>
      <c r="H106" s="153"/>
      <c r="I106" s="154"/>
      <c r="J106" s="155"/>
      <c r="K106" s="153"/>
      <c r="L106" s="156"/>
      <c r="M106" s="195"/>
      <c r="N106" s="152"/>
      <c r="O106" s="23"/>
      <c r="P106" s="23"/>
      <c r="AH106" s="7">
        <v>0</v>
      </c>
    </row>
    <row r="107" spans="1:34" s="7" customFormat="1" ht="18.75" hidden="1" customHeight="1">
      <c r="A107" s="14" t="s">
        <v>98</v>
      </c>
      <c r="B107" s="14" t="s">
        <v>99</v>
      </c>
      <c r="C107" s="143"/>
      <c r="D107" s="183"/>
      <c r="E107" s="177"/>
      <c r="F107" s="181" t="str">
        <f>INDEX(PT_DIFFERENTIATION_VTAR,MATCH(A107,PT_DIFFERENTIATION_VTAR_ID,0))</f>
        <v>Плата за услуги по поддержанию резервной тепловой мощности при отсутствии потребления тепловой энергии</v>
      </c>
      <c r="G107" s="146" t="str">
        <f>INDEX(PT_DIFFERENTIATION_NTAR,MATCH(B107,PT_DIFFERENTIATION_NTAR_ID,0))</f>
        <v/>
      </c>
      <c r="H107" s="147"/>
      <c r="I107" s="148"/>
      <c r="J107" s="149"/>
      <c r="K107" s="157"/>
      <c r="L107" s="147" t="s">
        <v>76</v>
      </c>
      <c r="M107" s="195"/>
      <c r="N107" s="152"/>
      <c r="O107" s="23"/>
      <c r="P107" s="23"/>
      <c r="AH107" s="7">
        <v>0</v>
      </c>
    </row>
    <row r="108" spans="1:34" s="7" customFormat="1" ht="18.75" hidden="1" customHeight="1">
      <c r="A108" s="14"/>
      <c r="B108" s="14"/>
      <c r="C108" s="143" t="s">
        <v>79</v>
      </c>
      <c r="D108" s="183"/>
      <c r="E108" s="177"/>
      <c r="F108" s="181"/>
      <c r="G108" s="146"/>
      <c r="H108" s="153"/>
      <c r="I108" s="154" t="s">
        <v>78</v>
      </c>
      <c r="J108" s="155"/>
      <c r="K108" s="153"/>
      <c r="L108" s="156"/>
      <c r="M108" s="195"/>
      <c r="N108" s="152"/>
      <c r="O108" s="23"/>
      <c r="P108" s="23"/>
      <c r="AH108" s="7">
        <v>0</v>
      </c>
    </row>
    <row r="109" spans="1:34" s="7" customFormat="1" ht="0.75" hidden="1" customHeight="1">
      <c r="A109" s="14"/>
      <c r="B109" s="14"/>
      <c r="C109" s="143" t="s">
        <v>130</v>
      </c>
      <c r="D109" s="183"/>
      <c r="E109" s="177"/>
      <c r="F109" s="181"/>
      <c r="G109" s="182"/>
      <c r="H109" s="153"/>
      <c r="I109" s="154"/>
      <c r="J109" s="155"/>
      <c r="K109" s="153"/>
      <c r="L109" s="156"/>
      <c r="M109" s="195"/>
      <c r="N109" s="152"/>
      <c r="O109" s="23"/>
      <c r="P109" s="23"/>
      <c r="AH109" s="7">
        <v>0</v>
      </c>
    </row>
    <row r="110" spans="1:34" s="7" customFormat="1" ht="18.75" hidden="1" customHeight="1">
      <c r="A110" s="14" t="s">
        <v>100</v>
      </c>
      <c r="B110" s="14" t="s">
        <v>101</v>
      </c>
      <c r="C110" s="143"/>
      <c r="D110" s="183"/>
      <c r="E110" s="177"/>
      <c r="F110" s="181" t="str">
        <f>INDEX(PT_DIFFERENTIATION_VTAR,MATCH(A110,PT_DIFFERENTIATION_VTAR_ID,0))</f>
        <v>Плата за подключение (технологическое присоединение) к системе теплоснабжения</v>
      </c>
      <c r="G110" s="146" t="str">
        <f>INDEX(PT_DIFFERENTIATION_NTAR,MATCH(B110,PT_DIFFERENTIATION_NTAR_ID,0))</f>
        <v/>
      </c>
      <c r="H110" s="147"/>
      <c r="I110" s="148"/>
      <c r="J110" s="149"/>
      <c r="K110" s="157"/>
      <c r="L110" s="147" t="s">
        <v>76</v>
      </c>
      <c r="M110" s="195"/>
      <c r="N110" s="152"/>
      <c r="O110" s="23"/>
      <c r="P110" s="23"/>
      <c r="AH110" s="7">
        <v>0</v>
      </c>
    </row>
    <row r="111" spans="1:34" s="7" customFormat="1" ht="18.75" hidden="1" customHeight="1">
      <c r="A111" s="14"/>
      <c r="B111" s="14"/>
      <c r="C111" s="143" t="s">
        <v>79</v>
      </c>
      <c r="D111" s="183"/>
      <c r="E111" s="177"/>
      <c r="F111" s="181"/>
      <c r="G111" s="146"/>
      <c r="H111" s="153"/>
      <c r="I111" s="154" t="s">
        <v>78</v>
      </c>
      <c r="J111" s="155"/>
      <c r="K111" s="153"/>
      <c r="L111" s="156"/>
      <c r="M111" s="195"/>
      <c r="N111" s="152"/>
      <c r="O111" s="23"/>
      <c r="P111" s="23"/>
      <c r="AH111" s="7">
        <v>0</v>
      </c>
    </row>
    <row r="112" spans="1:34" s="7" customFormat="1" ht="0.75" hidden="1" customHeight="1">
      <c r="A112" s="14"/>
      <c r="B112" s="14"/>
      <c r="C112" s="143" t="s">
        <v>130</v>
      </c>
      <c r="D112" s="183"/>
      <c r="E112" s="177"/>
      <c r="F112" s="181"/>
      <c r="G112" s="182"/>
      <c r="H112" s="153"/>
      <c r="I112" s="154"/>
      <c r="J112" s="155"/>
      <c r="K112" s="153"/>
      <c r="L112" s="156"/>
      <c r="M112" s="195"/>
      <c r="N112" s="152"/>
      <c r="O112" s="23"/>
      <c r="P112" s="23"/>
      <c r="AH112" s="7">
        <v>0</v>
      </c>
    </row>
    <row r="113" spans="1:34" s="7" customFormat="1" ht="18.75" hidden="1" customHeight="1">
      <c r="A113" s="14" t="s">
        <v>102</v>
      </c>
      <c r="B113" s="14" t="s">
        <v>103</v>
      </c>
      <c r="C113" s="143"/>
      <c r="D113" s="183"/>
      <c r="E113" s="177"/>
      <c r="F113" s="181" t="str">
        <f>INDEX(PT_DIFFERENTIATION_VTAR,MATCH(A113,PT_DIFFERENTIATION_VTAR_ID,0))</f>
        <v>Плата за подключение (технологическое присоединение) к системе теплоснабжения (индивидуальная)</v>
      </c>
      <c r="G113" s="146" t="str">
        <f>INDEX(PT_DIFFERENTIATION_NTAR,MATCH(B113,PT_DIFFERENTIATION_NTAR_ID,0))</f>
        <v/>
      </c>
      <c r="H113" s="147"/>
      <c r="I113" s="148"/>
      <c r="J113" s="149"/>
      <c r="K113" s="157"/>
      <c r="L113" s="147" t="s">
        <v>76</v>
      </c>
      <c r="M113" s="195"/>
      <c r="N113" s="152"/>
      <c r="O113" s="23"/>
      <c r="P113" s="23"/>
      <c r="AH113" s="7">
        <v>0</v>
      </c>
    </row>
    <row r="114" spans="1:34" s="7" customFormat="1" ht="18.75" hidden="1" customHeight="1">
      <c r="A114" s="14"/>
      <c r="B114" s="14"/>
      <c r="C114" s="143" t="s">
        <v>79</v>
      </c>
      <c r="D114" s="183"/>
      <c r="E114" s="177"/>
      <c r="F114" s="181"/>
      <c r="G114" s="146"/>
      <c r="H114" s="153"/>
      <c r="I114" s="154" t="s">
        <v>78</v>
      </c>
      <c r="J114" s="155"/>
      <c r="K114" s="153"/>
      <c r="L114" s="156"/>
      <c r="M114" s="195"/>
      <c r="N114" s="152"/>
      <c r="O114" s="23"/>
      <c r="P114" s="23"/>
      <c r="AH114" s="7">
        <v>0</v>
      </c>
    </row>
    <row r="115" spans="1:34" s="7" customFormat="1" ht="0.75" hidden="1" customHeight="1">
      <c r="A115" s="14"/>
      <c r="B115" s="14"/>
      <c r="C115" s="143" t="s">
        <v>130</v>
      </c>
      <c r="D115" s="183"/>
      <c r="E115" s="177"/>
      <c r="F115" s="181"/>
      <c r="G115" s="182"/>
      <c r="H115" s="153"/>
      <c r="I115" s="154"/>
      <c r="J115" s="155"/>
      <c r="K115" s="153"/>
      <c r="L115" s="156"/>
      <c r="M115" s="195"/>
      <c r="N115" s="152"/>
      <c r="O115" s="23"/>
      <c r="P115" s="23"/>
      <c r="AH115" s="7">
        <v>0</v>
      </c>
    </row>
    <row r="116" spans="1:34" s="7" customFormat="1" ht="18.75" hidden="1" customHeight="1">
      <c r="A116" s="14" t="s">
        <v>104</v>
      </c>
      <c r="B116" s="14" t="s">
        <v>105</v>
      </c>
      <c r="C116" s="143"/>
      <c r="D116" s="183"/>
      <c r="E116" s="177"/>
      <c r="F116" s="181" t="str">
        <f>INDEX(PT_DIFFERENTIATION_VTAR,MATCH(A116,PT_DIFFERENTIATION_VTAR_ID,0))</f>
        <v>Тариф на питьевую воду (питьевое водоснабжение)</v>
      </c>
      <c r="G116" s="146" t="str">
        <f>INDEX(PT_DIFFERENTIATION_NTAR,MATCH(B116,PT_DIFFERENTIATION_NTAR_ID,0))</f>
        <v/>
      </c>
      <c r="H116" s="147"/>
      <c r="I116" s="148"/>
      <c r="J116" s="149"/>
      <c r="K116" s="157"/>
      <c r="L116" s="147" t="s">
        <v>76</v>
      </c>
      <c r="M116" s="195"/>
      <c r="N116" s="152"/>
      <c r="O116" s="23"/>
      <c r="P116" s="23"/>
      <c r="AH116" s="7">
        <v>0</v>
      </c>
    </row>
    <row r="117" spans="1:34" s="7" customFormat="1" ht="18.75" hidden="1" customHeight="1">
      <c r="A117" s="14"/>
      <c r="B117" s="14"/>
      <c r="C117" s="143" t="s">
        <v>79</v>
      </c>
      <c r="D117" s="183"/>
      <c r="E117" s="177"/>
      <c r="F117" s="181"/>
      <c r="G117" s="146"/>
      <c r="H117" s="153"/>
      <c r="I117" s="154" t="s">
        <v>78</v>
      </c>
      <c r="J117" s="155"/>
      <c r="K117" s="153"/>
      <c r="L117" s="156"/>
      <c r="M117" s="195"/>
      <c r="N117" s="152"/>
      <c r="O117" s="23"/>
      <c r="P117" s="23"/>
      <c r="AH117" s="7">
        <v>0</v>
      </c>
    </row>
    <row r="118" spans="1:34" s="7" customFormat="1" ht="0.75" hidden="1" customHeight="1">
      <c r="A118" s="14"/>
      <c r="B118" s="14"/>
      <c r="C118" s="143" t="s">
        <v>130</v>
      </c>
      <c r="D118" s="183"/>
      <c r="E118" s="177"/>
      <c r="F118" s="181"/>
      <c r="G118" s="182"/>
      <c r="H118" s="153"/>
      <c r="I118" s="154"/>
      <c r="J118" s="155"/>
      <c r="K118" s="153"/>
      <c r="L118" s="156"/>
      <c r="M118" s="195"/>
      <c r="N118" s="152"/>
      <c r="O118" s="23"/>
      <c r="P118" s="23"/>
      <c r="AH118" s="7">
        <v>0</v>
      </c>
    </row>
    <row r="119" spans="1:34" s="7" customFormat="1" ht="18.75" hidden="1" customHeight="1">
      <c r="A119" s="14" t="s">
        <v>106</v>
      </c>
      <c r="B119" s="14" t="s">
        <v>107</v>
      </c>
      <c r="C119" s="143"/>
      <c r="D119" s="183"/>
      <c r="E119" s="177"/>
      <c r="F119" s="181" t="str">
        <f>INDEX(PT_DIFFERENTIATION_VTAR,MATCH(A119,PT_DIFFERENTIATION_VTAR_ID,0))</f>
        <v>Тариф на техническую воду</v>
      </c>
      <c r="G119" s="146" t="str">
        <f>INDEX(PT_DIFFERENTIATION_NTAR,MATCH(B119,PT_DIFFERENTIATION_NTAR_ID,0))</f>
        <v/>
      </c>
      <c r="H119" s="147"/>
      <c r="I119" s="148"/>
      <c r="J119" s="149"/>
      <c r="K119" s="157"/>
      <c r="L119" s="147" t="s">
        <v>76</v>
      </c>
      <c r="M119" s="195"/>
      <c r="N119" s="152"/>
      <c r="O119" s="23"/>
      <c r="P119" s="23"/>
      <c r="AH119" s="7">
        <v>0</v>
      </c>
    </row>
    <row r="120" spans="1:34" s="7" customFormat="1" ht="18.75" hidden="1" customHeight="1">
      <c r="A120" s="14"/>
      <c r="B120" s="14"/>
      <c r="C120" s="143" t="s">
        <v>79</v>
      </c>
      <c r="D120" s="183"/>
      <c r="E120" s="177"/>
      <c r="F120" s="181"/>
      <c r="G120" s="146"/>
      <c r="H120" s="153"/>
      <c r="I120" s="154" t="s">
        <v>78</v>
      </c>
      <c r="J120" s="155"/>
      <c r="K120" s="153"/>
      <c r="L120" s="156"/>
      <c r="M120" s="195"/>
      <c r="N120" s="152"/>
      <c r="O120" s="23"/>
      <c r="P120" s="23"/>
      <c r="AH120" s="7">
        <v>0</v>
      </c>
    </row>
    <row r="121" spans="1:34" s="7" customFormat="1" ht="0.75" hidden="1" customHeight="1">
      <c r="A121" s="14"/>
      <c r="B121" s="14"/>
      <c r="C121" s="143" t="s">
        <v>130</v>
      </c>
      <c r="D121" s="183"/>
      <c r="E121" s="177"/>
      <c r="F121" s="181"/>
      <c r="G121" s="182"/>
      <c r="H121" s="153"/>
      <c r="I121" s="154"/>
      <c r="J121" s="155"/>
      <c r="K121" s="153"/>
      <c r="L121" s="156"/>
      <c r="M121" s="195"/>
      <c r="N121" s="152"/>
      <c r="O121" s="23"/>
      <c r="P121" s="23"/>
      <c r="AH121" s="7">
        <v>0</v>
      </c>
    </row>
    <row r="122" spans="1:34" s="7" customFormat="1" ht="18.75" hidden="1" customHeight="1">
      <c r="A122" s="14" t="s">
        <v>108</v>
      </c>
      <c r="B122" s="14" t="s">
        <v>109</v>
      </c>
      <c r="C122" s="143"/>
      <c r="D122" s="183"/>
      <c r="E122" s="177"/>
      <c r="F122" s="181" t="str">
        <f>INDEX(PT_DIFFERENTIATION_VTAR,MATCH(A122,PT_DIFFERENTIATION_VTAR_ID,0))</f>
        <v>Тариф на транспортировку воды</v>
      </c>
      <c r="G122" s="146" t="str">
        <f>INDEX(PT_DIFFERENTIATION_NTAR,MATCH(B122,PT_DIFFERENTIATION_NTAR_ID,0))</f>
        <v/>
      </c>
      <c r="H122" s="147"/>
      <c r="I122" s="148"/>
      <c r="J122" s="149"/>
      <c r="K122" s="157"/>
      <c r="L122" s="147" t="s">
        <v>76</v>
      </c>
      <c r="M122" s="195"/>
      <c r="N122" s="152"/>
      <c r="O122" s="23"/>
      <c r="P122" s="23"/>
      <c r="AH122" s="7">
        <v>0</v>
      </c>
    </row>
    <row r="123" spans="1:34" s="7" customFormat="1" ht="18.75" hidden="1" customHeight="1">
      <c r="A123" s="14"/>
      <c r="B123" s="14"/>
      <c r="C123" s="143" t="s">
        <v>79</v>
      </c>
      <c r="D123" s="183"/>
      <c r="E123" s="177"/>
      <c r="F123" s="181"/>
      <c r="G123" s="146"/>
      <c r="H123" s="153"/>
      <c r="I123" s="154" t="s">
        <v>78</v>
      </c>
      <c r="J123" s="155"/>
      <c r="K123" s="153"/>
      <c r="L123" s="156"/>
      <c r="M123" s="195"/>
      <c r="N123" s="152"/>
      <c r="O123" s="23"/>
      <c r="P123" s="23"/>
      <c r="AH123" s="7">
        <v>0</v>
      </c>
    </row>
    <row r="124" spans="1:34" s="7" customFormat="1" ht="0.75" hidden="1" customHeight="1">
      <c r="A124" s="14"/>
      <c r="B124" s="14"/>
      <c r="C124" s="143" t="s">
        <v>130</v>
      </c>
      <c r="D124" s="183"/>
      <c r="E124" s="177"/>
      <c r="F124" s="181"/>
      <c r="G124" s="182"/>
      <c r="H124" s="153"/>
      <c r="I124" s="154"/>
      <c r="J124" s="155"/>
      <c r="K124" s="153"/>
      <c r="L124" s="156"/>
      <c r="M124" s="195"/>
      <c r="N124" s="152"/>
      <c r="O124" s="23"/>
      <c r="P124" s="23"/>
      <c r="AH124" s="7">
        <v>0</v>
      </c>
    </row>
    <row r="125" spans="1:34" s="7" customFormat="1" ht="18.75" hidden="1" customHeight="1">
      <c r="A125" s="14" t="s">
        <v>110</v>
      </c>
      <c r="B125" s="14" t="s">
        <v>111</v>
      </c>
      <c r="C125" s="143"/>
      <c r="D125" s="183"/>
      <c r="E125" s="177"/>
      <c r="F125" s="181" t="str">
        <f>INDEX(PT_DIFFERENTIATION_VTAR,MATCH(A125,PT_DIFFERENTIATION_VTAR_ID,0))</f>
        <v>Тариф на подвоз воды</v>
      </c>
      <c r="G125" s="146" t="str">
        <f>INDEX(PT_DIFFERENTIATION_NTAR,MATCH(B125,PT_DIFFERENTIATION_NTAR_ID,0))</f>
        <v/>
      </c>
      <c r="H125" s="147"/>
      <c r="I125" s="148"/>
      <c r="J125" s="149"/>
      <c r="K125" s="157"/>
      <c r="L125" s="147" t="s">
        <v>76</v>
      </c>
      <c r="M125" s="195"/>
      <c r="N125" s="152"/>
      <c r="O125" s="23"/>
      <c r="P125" s="23"/>
      <c r="AH125" s="7">
        <v>0</v>
      </c>
    </row>
    <row r="126" spans="1:34" s="7" customFormat="1" ht="18.75" hidden="1" customHeight="1">
      <c r="A126" s="14"/>
      <c r="B126" s="14"/>
      <c r="C126" s="143" t="s">
        <v>79</v>
      </c>
      <c r="D126" s="183"/>
      <c r="E126" s="177"/>
      <c r="F126" s="181"/>
      <c r="G126" s="146"/>
      <c r="H126" s="153"/>
      <c r="I126" s="154" t="s">
        <v>78</v>
      </c>
      <c r="J126" s="155"/>
      <c r="K126" s="153"/>
      <c r="L126" s="156"/>
      <c r="M126" s="195"/>
      <c r="N126" s="152"/>
      <c r="O126" s="23"/>
      <c r="P126" s="23"/>
      <c r="AH126" s="7">
        <v>0</v>
      </c>
    </row>
    <row r="127" spans="1:34" s="7" customFormat="1" ht="0.75" hidden="1" customHeight="1">
      <c r="A127" s="14"/>
      <c r="B127" s="14"/>
      <c r="C127" s="143" t="s">
        <v>130</v>
      </c>
      <c r="D127" s="183"/>
      <c r="E127" s="177"/>
      <c r="F127" s="181"/>
      <c r="G127" s="182"/>
      <c r="H127" s="153"/>
      <c r="I127" s="154"/>
      <c r="J127" s="155"/>
      <c r="K127" s="153"/>
      <c r="L127" s="156"/>
      <c r="M127" s="195"/>
      <c r="N127" s="152"/>
      <c r="O127" s="23"/>
      <c r="P127" s="23"/>
      <c r="AH127" s="7">
        <v>0</v>
      </c>
    </row>
    <row r="128" spans="1:34" s="7" customFormat="1" ht="18.75" hidden="1" customHeight="1">
      <c r="A128" s="14" t="s">
        <v>112</v>
      </c>
      <c r="B128" s="14" t="s">
        <v>113</v>
      </c>
      <c r="C128" s="143"/>
      <c r="D128" s="183"/>
      <c r="E128" s="177"/>
      <c r="F128" s="181" t="str">
        <f>INDEX(PT_DIFFERENTIATION_VTAR,MATCH(A128,PT_DIFFERENTIATION_VTAR_ID,0))</f>
        <v>Тариф на подключение (технологическое присоединение) к централизованной системе холодного водоснабжения</v>
      </c>
      <c r="G128" s="146" t="str">
        <f>INDEX(PT_DIFFERENTIATION_NTAR,MATCH(B128,PT_DIFFERENTIATION_NTAR_ID,0))</f>
        <v/>
      </c>
      <c r="H128" s="147"/>
      <c r="I128" s="148"/>
      <c r="J128" s="149"/>
      <c r="K128" s="157"/>
      <c r="L128" s="147" t="s">
        <v>76</v>
      </c>
      <c r="M128" s="195"/>
      <c r="N128" s="152"/>
      <c r="O128" s="23"/>
      <c r="P128" s="23"/>
      <c r="AH128" s="7">
        <v>0</v>
      </c>
    </row>
    <row r="129" spans="1:34" s="7" customFormat="1" ht="18.75" hidden="1" customHeight="1">
      <c r="A129" s="14"/>
      <c r="B129" s="14"/>
      <c r="C129" s="143" t="s">
        <v>79</v>
      </c>
      <c r="D129" s="183"/>
      <c r="E129" s="177"/>
      <c r="F129" s="181"/>
      <c r="G129" s="146"/>
      <c r="H129" s="153"/>
      <c r="I129" s="154" t="s">
        <v>78</v>
      </c>
      <c r="J129" s="155"/>
      <c r="K129" s="153"/>
      <c r="L129" s="156"/>
      <c r="M129" s="195"/>
      <c r="N129" s="152"/>
      <c r="O129" s="23"/>
      <c r="P129" s="23"/>
      <c r="AH129" s="7">
        <v>0</v>
      </c>
    </row>
    <row r="130" spans="1:34" s="7" customFormat="1" ht="0.75" hidden="1" customHeight="1">
      <c r="A130" s="14"/>
      <c r="B130" s="14"/>
      <c r="C130" s="143" t="s">
        <v>130</v>
      </c>
      <c r="D130" s="183"/>
      <c r="E130" s="177"/>
      <c r="F130" s="181"/>
      <c r="G130" s="182"/>
      <c r="H130" s="153"/>
      <c r="I130" s="154"/>
      <c r="J130" s="155"/>
      <c r="K130" s="153"/>
      <c r="L130" s="156"/>
      <c r="M130" s="195"/>
      <c r="N130" s="152"/>
      <c r="O130" s="23"/>
      <c r="P130" s="23"/>
      <c r="AH130" s="7">
        <v>0</v>
      </c>
    </row>
    <row r="131" spans="1:34" s="7" customFormat="1" ht="18.75" hidden="1" customHeight="1">
      <c r="A131" s="14" t="s">
        <v>114</v>
      </c>
      <c r="B131" s="14" t="s">
        <v>115</v>
      </c>
      <c r="C131" s="143"/>
      <c r="D131" s="183"/>
      <c r="E131" s="177"/>
      <c r="F131" s="181" t="str">
        <f>INDEX(PT_DIFFERENTIATION_VTAR,MATCH(A131,PT_DIFFERENTIATION_VTAR_ID,0))</f>
        <v>Тариф на горячую воду (горячее водоснабжение)</v>
      </c>
      <c r="G131" s="146" t="str">
        <f>INDEX(PT_DIFFERENTIATION_NTAR,MATCH(B131,PT_DIFFERENTIATION_NTAR_ID,0))</f>
        <v/>
      </c>
      <c r="H131" s="147"/>
      <c r="I131" s="148"/>
      <c r="J131" s="149"/>
      <c r="K131" s="157"/>
      <c r="L131" s="147" t="s">
        <v>76</v>
      </c>
      <c r="M131" s="195"/>
      <c r="N131" s="152"/>
      <c r="O131" s="23"/>
      <c r="P131" s="23"/>
      <c r="AH131" s="7">
        <v>0</v>
      </c>
    </row>
    <row r="132" spans="1:34" s="7" customFormat="1" ht="18.75" hidden="1" customHeight="1">
      <c r="A132" s="14"/>
      <c r="B132" s="14"/>
      <c r="C132" s="143" t="s">
        <v>79</v>
      </c>
      <c r="D132" s="183"/>
      <c r="E132" s="177"/>
      <c r="F132" s="181"/>
      <c r="G132" s="146"/>
      <c r="H132" s="153"/>
      <c r="I132" s="154" t="s">
        <v>78</v>
      </c>
      <c r="J132" s="155"/>
      <c r="K132" s="153"/>
      <c r="L132" s="156"/>
      <c r="M132" s="195"/>
      <c r="N132" s="152"/>
      <c r="O132" s="23"/>
      <c r="P132" s="23"/>
      <c r="AH132" s="7">
        <v>0</v>
      </c>
    </row>
    <row r="133" spans="1:34" s="7" customFormat="1" ht="0.75" hidden="1" customHeight="1">
      <c r="A133" s="14"/>
      <c r="B133" s="14"/>
      <c r="C133" s="143" t="s">
        <v>130</v>
      </c>
      <c r="D133" s="183"/>
      <c r="E133" s="177"/>
      <c r="F133" s="181"/>
      <c r="G133" s="182"/>
      <c r="H133" s="153"/>
      <c r="I133" s="154"/>
      <c r="J133" s="155"/>
      <c r="K133" s="153"/>
      <c r="L133" s="156"/>
      <c r="M133" s="195"/>
      <c r="N133" s="152"/>
      <c r="O133" s="23"/>
      <c r="P133" s="23"/>
      <c r="AH133" s="7">
        <v>0</v>
      </c>
    </row>
    <row r="134" spans="1:34" s="7" customFormat="1" ht="18.75" hidden="1" customHeight="1">
      <c r="A134" s="14" t="s">
        <v>116</v>
      </c>
      <c r="B134" s="14" t="s">
        <v>117</v>
      </c>
      <c r="C134" s="143"/>
      <c r="D134" s="183"/>
      <c r="E134" s="177"/>
      <c r="F134" s="181" t="str">
        <f>INDEX(PT_DIFFERENTIATION_VTAR,MATCH(A134,PT_DIFFERENTIATION_VTAR_ID,0))</f>
        <v>Тариф на транспортировку горячей воды</v>
      </c>
      <c r="G134" s="146" t="str">
        <f>INDEX(PT_DIFFERENTIATION_NTAR,MATCH(B134,PT_DIFFERENTIATION_NTAR_ID,0))</f>
        <v/>
      </c>
      <c r="H134" s="147"/>
      <c r="I134" s="148"/>
      <c r="J134" s="149"/>
      <c r="K134" s="157"/>
      <c r="L134" s="147" t="s">
        <v>76</v>
      </c>
      <c r="M134" s="195"/>
      <c r="N134" s="152"/>
      <c r="O134" s="23"/>
      <c r="P134" s="23"/>
      <c r="AH134" s="7">
        <v>0</v>
      </c>
    </row>
    <row r="135" spans="1:34" s="7" customFormat="1" ht="18.75" hidden="1" customHeight="1">
      <c r="A135" s="14"/>
      <c r="B135" s="14"/>
      <c r="C135" s="143" t="s">
        <v>79</v>
      </c>
      <c r="D135" s="183"/>
      <c r="E135" s="177"/>
      <c r="F135" s="181"/>
      <c r="G135" s="146"/>
      <c r="H135" s="153"/>
      <c r="I135" s="154" t="s">
        <v>78</v>
      </c>
      <c r="J135" s="155"/>
      <c r="K135" s="153"/>
      <c r="L135" s="156"/>
      <c r="M135" s="195"/>
      <c r="N135" s="152"/>
      <c r="O135" s="23"/>
      <c r="P135" s="23"/>
      <c r="AH135" s="7">
        <v>0</v>
      </c>
    </row>
    <row r="136" spans="1:34" s="7" customFormat="1" ht="0.75" hidden="1" customHeight="1">
      <c r="A136" s="14"/>
      <c r="B136" s="14"/>
      <c r="C136" s="143" t="s">
        <v>130</v>
      </c>
      <c r="D136" s="183"/>
      <c r="E136" s="177"/>
      <c r="F136" s="181"/>
      <c r="G136" s="182"/>
      <c r="H136" s="153"/>
      <c r="I136" s="154"/>
      <c r="J136" s="155"/>
      <c r="K136" s="153"/>
      <c r="L136" s="156"/>
      <c r="M136" s="195"/>
      <c r="N136" s="152"/>
      <c r="O136" s="23"/>
      <c r="P136" s="23"/>
      <c r="AH136" s="7">
        <v>0</v>
      </c>
    </row>
    <row r="137" spans="1:34" s="7" customFormat="1" ht="18.75" hidden="1" customHeight="1">
      <c r="A137" s="14" t="s">
        <v>118</v>
      </c>
      <c r="B137" s="14" t="s">
        <v>119</v>
      </c>
      <c r="C137" s="143"/>
      <c r="D137" s="183"/>
      <c r="E137" s="177"/>
      <c r="F137" s="181" t="str">
        <f>INDEX(PT_DIFFERENTIATION_VTAR,MATCH(A137,PT_DIFFERENTIATION_VTAR_ID,0))</f>
        <v>Тариф на подключение (технологическое присоединение) к централизованной системе горячего водоснабжения</v>
      </c>
      <c r="G137" s="146" t="str">
        <f>INDEX(PT_DIFFERENTIATION_NTAR,MATCH(B137,PT_DIFFERENTIATION_NTAR_ID,0))</f>
        <v/>
      </c>
      <c r="H137" s="147"/>
      <c r="I137" s="148"/>
      <c r="J137" s="149"/>
      <c r="K137" s="157"/>
      <c r="L137" s="147" t="s">
        <v>76</v>
      </c>
      <c r="M137" s="195"/>
      <c r="N137" s="152"/>
      <c r="O137" s="23"/>
      <c r="P137" s="23"/>
      <c r="AH137" s="7">
        <v>0</v>
      </c>
    </row>
    <row r="138" spans="1:34" s="7" customFormat="1" ht="18.75" hidden="1" customHeight="1">
      <c r="A138" s="14"/>
      <c r="B138" s="14"/>
      <c r="C138" s="143" t="s">
        <v>79</v>
      </c>
      <c r="D138" s="183"/>
      <c r="E138" s="177"/>
      <c r="F138" s="181"/>
      <c r="G138" s="146"/>
      <c r="H138" s="153"/>
      <c r="I138" s="154" t="s">
        <v>78</v>
      </c>
      <c r="J138" s="155"/>
      <c r="K138" s="153"/>
      <c r="L138" s="156"/>
      <c r="M138" s="195"/>
      <c r="N138" s="152"/>
      <c r="O138" s="23"/>
      <c r="P138" s="23"/>
      <c r="AH138" s="7">
        <v>0</v>
      </c>
    </row>
    <row r="139" spans="1:34" s="7" customFormat="1" ht="0.75" hidden="1" customHeight="1">
      <c r="A139" s="14"/>
      <c r="B139" s="14"/>
      <c r="C139" s="143" t="s">
        <v>130</v>
      </c>
      <c r="D139" s="183"/>
      <c r="E139" s="177"/>
      <c r="F139" s="181"/>
      <c r="G139" s="182"/>
      <c r="H139" s="153"/>
      <c r="I139" s="154"/>
      <c r="J139" s="155"/>
      <c r="K139" s="153"/>
      <c r="L139" s="156"/>
      <c r="M139" s="195"/>
      <c r="N139" s="152"/>
      <c r="O139" s="23"/>
      <c r="P139" s="23"/>
      <c r="AH139" s="7">
        <v>0</v>
      </c>
    </row>
    <row r="140" spans="1:34" s="7" customFormat="1" ht="18.75" hidden="1" customHeight="1">
      <c r="A140" s="14" t="s">
        <v>120</v>
      </c>
      <c r="B140" s="14" t="s">
        <v>121</v>
      </c>
      <c r="C140" s="143"/>
      <c r="D140" s="183"/>
      <c r="E140" s="177"/>
      <c r="F140" s="181" t="str">
        <f>INDEX(PT_DIFFERENTIATION_VTAR,MATCH(A140,PT_DIFFERENTIATION_VTAR_ID,0))</f>
        <v>Тариф на водоотведение</v>
      </c>
      <c r="G140" s="146" t="str">
        <f>INDEX(PT_DIFFERENTIATION_NTAR,MATCH(B140,PT_DIFFERENTIATION_NTAR_ID,0))</f>
        <v/>
      </c>
      <c r="H140" s="147"/>
      <c r="I140" s="148"/>
      <c r="J140" s="149"/>
      <c r="K140" s="157"/>
      <c r="L140" s="147" t="s">
        <v>76</v>
      </c>
      <c r="M140" s="195"/>
      <c r="N140" s="152"/>
      <c r="O140" s="23"/>
      <c r="P140" s="23"/>
      <c r="AH140" s="7">
        <v>0</v>
      </c>
    </row>
    <row r="141" spans="1:34" s="7" customFormat="1" ht="18.75" hidden="1" customHeight="1">
      <c r="A141" s="14"/>
      <c r="B141" s="14"/>
      <c r="C141" s="143" t="s">
        <v>79</v>
      </c>
      <c r="D141" s="183"/>
      <c r="E141" s="177"/>
      <c r="F141" s="181"/>
      <c r="G141" s="146"/>
      <c r="H141" s="153"/>
      <c r="I141" s="154" t="s">
        <v>78</v>
      </c>
      <c r="J141" s="155"/>
      <c r="K141" s="153"/>
      <c r="L141" s="156"/>
      <c r="M141" s="195"/>
      <c r="N141" s="152"/>
      <c r="O141" s="23"/>
      <c r="P141" s="23"/>
      <c r="AH141" s="7">
        <v>0</v>
      </c>
    </row>
    <row r="142" spans="1:34" s="7" customFormat="1" ht="0.75" hidden="1" customHeight="1">
      <c r="A142" s="14"/>
      <c r="B142" s="14"/>
      <c r="C142" s="143" t="s">
        <v>130</v>
      </c>
      <c r="D142" s="183"/>
      <c r="E142" s="177"/>
      <c r="F142" s="181"/>
      <c r="G142" s="182"/>
      <c r="H142" s="153"/>
      <c r="I142" s="154"/>
      <c r="J142" s="155"/>
      <c r="K142" s="153"/>
      <c r="L142" s="156"/>
      <c r="M142" s="195"/>
      <c r="N142" s="152"/>
      <c r="O142" s="23"/>
      <c r="P142" s="23"/>
      <c r="AH142" s="7">
        <v>0</v>
      </c>
    </row>
    <row r="143" spans="1:34" s="7" customFormat="1" ht="18.75" hidden="1" customHeight="1">
      <c r="A143" s="14" t="s">
        <v>122</v>
      </c>
      <c r="B143" s="14" t="s">
        <v>123</v>
      </c>
      <c r="C143" s="143"/>
      <c r="D143" s="183"/>
      <c r="E143" s="177"/>
      <c r="F143" s="181" t="str">
        <f>INDEX(PT_DIFFERENTIATION_VTAR,MATCH(A143,PT_DIFFERENTIATION_VTAR_ID,0))</f>
        <v>Тариф на транспортировку сточных вод</v>
      </c>
      <c r="G143" s="146" t="str">
        <f>INDEX(PT_DIFFERENTIATION_NTAR,MATCH(B143,PT_DIFFERENTIATION_NTAR_ID,0))</f>
        <v/>
      </c>
      <c r="H143" s="147"/>
      <c r="I143" s="148"/>
      <c r="J143" s="149"/>
      <c r="K143" s="157"/>
      <c r="L143" s="147" t="s">
        <v>76</v>
      </c>
      <c r="M143" s="195"/>
      <c r="N143" s="152"/>
      <c r="O143" s="23"/>
      <c r="P143" s="23"/>
      <c r="AH143" s="7">
        <v>0</v>
      </c>
    </row>
    <row r="144" spans="1:34" s="7" customFormat="1" ht="18.75" hidden="1" customHeight="1">
      <c r="A144" s="14"/>
      <c r="B144" s="14"/>
      <c r="C144" s="143" t="s">
        <v>79</v>
      </c>
      <c r="D144" s="183"/>
      <c r="E144" s="177"/>
      <c r="F144" s="181"/>
      <c r="G144" s="146"/>
      <c r="H144" s="153"/>
      <c r="I144" s="154" t="s">
        <v>78</v>
      </c>
      <c r="J144" s="155"/>
      <c r="K144" s="153"/>
      <c r="L144" s="156"/>
      <c r="M144" s="195"/>
      <c r="N144" s="152"/>
      <c r="O144" s="23"/>
      <c r="P144" s="23"/>
      <c r="AH144" s="7">
        <v>0</v>
      </c>
    </row>
    <row r="145" spans="1:34" s="7" customFormat="1" ht="0.75" hidden="1" customHeight="1">
      <c r="A145" s="14"/>
      <c r="B145" s="14"/>
      <c r="C145" s="143" t="s">
        <v>130</v>
      </c>
      <c r="D145" s="183"/>
      <c r="E145" s="177"/>
      <c r="F145" s="181"/>
      <c r="G145" s="182"/>
      <c r="H145" s="153"/>
      <c r="I145" s="154"/>
      <c r="J145" s="155"/>
      <c r="K145" s="153"/>
      <c r="L145" s="156"/>
      <c r="M145" s="195"/>
      <c r="N145" s="152"/>
      <c r="O145" s="23"/>
      <c r="P145" s="23"/>
      <c r="AH145" s="7">
        <v>0</v>
      </c>
    </row>
    <row r="146" spans="1:34" s="7" customFormat="1" ht="18.75" hidden="1" customHeight="1">
      <c r="A146" s="14" t="s">
        <v>124</v>
      </c>
      <c r="B146" s="14" t="s">
        <v>125</v>
      </c>
      <c r="C146" s="143"/>
      <c r="D146" s="183"/>
      <c r="E146" s="177"/>
      <c r="F146" s="181" t="str">
        <f>INDEX(PT_DIFFERENTIATION_VTAR,MATCH(A146,PT_DIFFERENTIATION_VTAR_ID,0))</f>
        <v>Тариф на подключение (технологическое присоединение) к централизованной системе водоотведения</v>
      </c>
      <c r="G146" s="146" t="str">
        <f>INDEX(PT_DIFFERENTIATION_NTAR,MATCH(B146,PT_DIFFERENTIATION_NTAR_ID,0))</f>
        <v/>
      </c>
      <c r="H146" s="147"/>
      <c r="I146" s="148"/>
      <c r="J146" s="149"/>
      <c r="K146" s="157"/>
      <c r="L146" s="147" t="s">
        <v>76</v>
      </c>
      <c r="M146" s="195"/>
      <c r="N146" s="152"/>
      <c r="O146" s="23"/>
      <c r="P146" s="23"/>
      <c r="AH146" s="7">
        <v>0</v>
      </c>
    </row>
    <row r="147" spans="1:34" s="7" customFormat="1" ht="18.75" hidden="1" customHeight="1">
      <c r="A147" s="14"/>
      <c r="B147" s="14"/>
      <c r="C147" s="143" t="s">
        <v>79</v>
      </c>
      <c r="D147" s="183"/>
      <c r="E147" s="177"/>
      <c r="F147" s="181"/>
      <c r="G147" s="146"/>
      <c r="H147" s="153"/>
      <c r="I147" s="154" t="s">
        <v>78</v>
      </c>
      <c r="J147" s="155"/>
      <c r="K147" s="153"/>
      <c r="L147" s="156"/>
      <c r="M147" s="195"/>
      <c r="N147" s="152"/>
      <c r="O147" s="23"/>
      <c r="P147" s="23"/>
      <c r="AH147" s="7">
        <v>0</v>
      </c>
    </row>
    <row r="148" spans="1:34" s="7" customFormat="1" ht="1.1499999999999999" customHeight="1">
      <c r="A148" s="14"/>
      <c r="B148" s="14"/>
      <c r="C148" s="143" t="s">
        <v>130</v>
      </c>
      <c r="D148" s="183"/>
      <c r="E148" s="177"/>
      <c r="F148" s="181"/>
      <c r="G148" s="182"/>
      <c r="H148" s="153"/>
      <c r="I148" s="154"/>
      <c r="J148" s="155"/>
      <c r="K148" s="153"/>
      <c r="L148" s="156"/>
      <c r="M148" s="195"/>
      <c r="N148" s="152"/>
      <c r="O148" s="23"/>
      <c r="P148" s="23"/>
      <c r="AH148" s="7">
        <v>1</v>
      </c>
    </row>
    <row r="149" spans="1:34" ht="19.899999999999999" customHeight="1">
      <c r="A149" s="14"/>
      <c r="B149" s="14"/>
      <c r="D149" s="84"/>
      <c r="E149" s="189" t="s">
        <v>131</v>
      </c>
      <c r="F149" s="17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9" s="174"/>
      <c r="H149" s="174"/>
      <c r="I149" s="174"/>
      <c r="J149" s="174"/>
      <c r="K149" s="174"/>
      <c r="L149" s="174"/>
      <c r="M149" s="190"/>
      <c r="N149" s="152"/>
      <c r="AH149" s="7">
        <v>19</v>
      </c>
    </row>
    <row r="150" spans="1:34" s="7" customFormat="1" ht="60.75" hidden="1" customHeight="1">
      <c r="A150" s="14" t="s">
        <v>74</v>
      </c>
      <c r="B150" s="14" t="s">
        <v>75</v>
      </c>
      <c r="C150" s="143"/>
      <c r="D150" s="183"/>
      <c r="E150" s="177"/>
      <c r="F150" s="181" t="str">
        <f>INDEX(PT_DIFFERENTIATION_VTAR,MATCH(A150,PT_DIFFERENTIATION_VTAR_ID,0))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0" s="146" t="str">
        <f>INDEX(PT_DIFFERENTIATION_NTAR,MATCH(B150,PT_DIFFERENTIATION_NTAR_ID,0))</f>
        <v/>
      </c>
      <c r="H150" s="147"/>
      <c r="I150" s="148"/>
      <c r="J150" s="149"/>
      <c r="K150" s="157"/>
      <c r="L150" s="147" t="s">
        <v>76</v>
      </c>
      <c r="M150" s="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50" s="152"/>
      <c r="O150" s="23"/>
      <c r="P150" s="23"/>
      <c r="AH150" s="7">
        <v>0</v>
      </c>
    </row>
    <row r="151" spans="1:34" s="7" customFormat="1" ht="18.75" hidden="1" customHeight="1">
      <c r="A151" s="14"/>
      <c r="B151" s="14"/>
      <c r="C151" s="143" t="s">
        <v>79</v>
      </c>
      <c r="D151" s="183"/>
      <c r="E151" s="177"/>
      <c r="F151" s="181"/>
      <c r="G151" s="146"/>
      <c r="H151" s="153"/>
      <c r="I151" s="154" t="s">
        <v>78</v>
      </c>
      <c r="J151" s="155"/>
      <c r="K151" s="153"/>
      <c r="L151" s="156"/>
      <c r="M151" s="180"/>
      <c r="N151" s="152"/>
      <c r="O151" s="23"/>
      <c r="P151" s="23"/>
      <c r="AH151" s="7">
        <v>0</v>
      </c>
    </row>
    <row r="152" spans="1:34" s="7" customFormat="1" ht="0.75" hidden="1" customHeight="1">
      <c r="A152" s="14"/>
      <c r="B152" s="14"/>
      <c r="C152" s="143" t="s">
        <v>130</v>
      </c>
      <c r="D152" s="183"/>
      <c r="E152" s="177"/>
      <c r="F152" s="181"/>
      <c r="G152" s="182"/>
      <c r="H152" s="153"/>
      <c r="I152" s="154"/>
      <c r="J152" s="155"/>
      <c r="K152" s="153"/>
      <c r="L152" s="156"/>
      <c r="M152" s="180"/>
      <c r="N152" s="152"/>
      <c r="O152" s="23"/>
      <c r="P152" s="23"/>
      <c r="AH152" s="7">
        <v>0</v>
      </c>
    </row>
    <row r="153" spans="1:34" s="7" customFormat="1" ht="45" customHeight="1">
      <c r="A153" s="14" t="s">
        <v>88</v>
      </c>
      <c r="B153" s="14" t="s">
        <v>66</v>
      </c>
      <c r="C153" s="143"/>
      <c r="D153" s="183"/>
      <c r="E153" s="177"/>
      <c r="F153" s="181" t="str">
        <f>INDEX(PT_DIFFERENTIATION_VTAR,MATCH(A153,PT_DIFFERENTIATION_VTAR_ID,0))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3" s="146" t="str">
        <f>INDEX(PT_DIFFERENTIATION_NTAR,MATCH(B153,PT_DIFFERENTIATION_NTAR_ID,0))</f>
        <v>Тариф на тепловую энергию (мощность)</v>
      </c>
      <c r="H153" s="147"/>
      <c r="I153" s="148">
        <v>46388</v>
      </c>
      <c r="J153" s="149">
        <v>46752</v>
      </c>
      <c r="K153" s="157">
        <v>2616.79</v>
      </c>
      <c r="L153" s="147" t="s">
        <v>76</v>
      </c>
      <c r="M153" s="193"/>
      <c r="N153" s="152"/>
      <c r="O153" s="23"/>
      <c r="P153" s="23"/>
      <c r="AH153" s="7">
        <v>0</v>
      </c>
    </row>
    <row r="154" spans="1:34" s="7" customFormat="1" ht="56.25" customHeight="1">
      <c r="A154" s="14"/>
      <c r="B154" s="14"/>
      <c r="C154" s="143"/>
      <c r="D154" s="186"/>
      <c r="E154" s="187"/>
      <c r="F154" s="187"/>
      <c r="G154" s="187"/>
      <c r="H154" s="122" t="s">
        <v>37</v>
      </c>
      <c r="I154" s="148">
        <v>46753</v>
      </c>
      <c r="J154" s="149">
        <v>47118</v>
      </c>
      <c r="K154" s="157">
        <v>2616.79</v>
      </c>
      <c r="L154" s="147" t="s">
        <v>76</v>
      </c>
      <c r="M154" s="151"/>
      <c r="N154" s="152"/>
      <c r="O154" s="23"/>
      <c r="P154" s="23"/>
      <c r="AH154" s="7">
        <v>0</v>
      </c>
    </row>
    <row r="155" spans="1:34" s="7" customFormat="1" ht="18.75" customHeight="1">
      <c r="A155" s="14"/>
      <c r="B155" s="14"/>
      <c r="C155" s="143" t="s">
        <v>79</v>
      </c>
      <c r="D155" s="183"/>
      <c r="E155" s="177"/>
      <c r="F155" s="181"/>
      <c r="G155" s="146"/>
      <c r="H155" s="153"/>
      <c r="I155" s="154" t="s">
        <v>78</v>
      </c>
      <c r="J155" s="155"/>
      <c r="K155" s="153"/>
      <c r="L155" s="156"/>
      <c r="M155" s="194"/>
      <c r="N155" s="152"/>
      <c r="O155" s="23"/>
      <c r="P155" s="23"/>
      <c r="AH155" s="7">
        <v>0</v>
      </c>
    </row>
    <row r="156" spans="1:34" s="7" customFormat="1" ht="0.75" customHeight="1">
      <c r="A156" s="14"/>
      <c r="B156" s="14"/>
      <c r="C156" s="143" t="s">
        <v>130</v>
      </c>
      <c r="D156" s="183"/>
      <c r="E156" s="177"/>
      <c r="F156" s="181"/>
      <c r="G156" s="182"/>
      <c r="H156" s="153"/>
      <c r="I156" s="154"/>
      <c r="J156" s="155"/>
      <c r="K156" s="153"/>
      <c r="L156" s="156"/>
      <c r="M156" s="195"/>
      <c r="N156" s="152"/>
      <c r="O156" s="23"/>
      <c r="P156" s="23"/>
      <c r="AH156" s="7">
        <v>0</v>
      </c>
    </row>
    <row r="157" spans="1:34" s="7" customFormat="1" ht="45" hidden="1" customHeight="1">
      <c r="A157" s="14" t="s">
        <v>90</v>
      </c>
      <c r="B157" s="14" t="s">
        <v>91</v>
      </c>
      <c r="C157" s="143"/>
      <c r="D157" s="183"/>
      <c r="E157" s="177"/>
      <c r="F157" s="181" t="str">
        <f>INDEX(PT_DIFFERENTIATION_VTAR,MATCH(A157,PT_DIFFERENTIATION_VTAR_ID,0))</f>
        <v>Тарифы на теплоноситель, поставляемый теплоснабжающими организациями потребителям, другим теплоснабжающим организациям</v>
      </c>
      <c r="G157" s="146" t="str">
        <f>INDEX(PT_DIFFERENTIATION_NTAR,MATCH(B157,PT_DIFFERENTIATION_NTAR_ID,0))</f>
        <v/>
      </c>
      <c r="H157" s="147"/>
      <c r="I157" s="148"/>
      <c r="J157" s="149"/>
      <c r="K157" s="157"/>
      <c r="L157" s="147" t="s">
        <v>76</v>
      </c>
      <c r="M157" s="195"/>
      <c r="N157" s="152"/>
      <c r="O157" s="23"/>
      <c r="P157" s="23"/>
      <c r="AH157" s="7">
        <v>0</v>
      </c>
    </row>
    <row r="158" spans="1:34" s="7" customFormat="1" ht="18.75" hidden="1" customHeight="1">
      <c r="A158" s="14"/>
      <c r="B158" s="14"/>
      <c r="C158" s="143" t="s">
        <v>79</v>
      </c>
      <c r="D158" s="183"/>
      <c r="E158" s="177"/>
      <c r="F158" s="181"/>
      <c r="G158" s="146"/>
      <c r="H158" s="153"/>
      <c r="I158" s="154" t="s">
        <v>78</v>
      </c>
      <c r="J158" s="155"/>
      <c r="K158" s="153"/>
      <c r="L158" s="156"/>
      <c r="M158" s="195"/>
      <c r="N158" s="152"/>
      <c r="O158" s="23"/>
      <c r="P158" s="23"/>
      <c r="AH158" s="7">
        <v>0</v>
      </c>
    </row>
    <row r="159" spans="1:34" s="7" customFormat="1" ht="0.75" hidden="1" customHeight="1">
      <c r="A159" s="14"/>
      <c r="B159" s="14"/>
      <c r="C159" s="143" t="s">
        <v>130</v>
      </c>
      <c r="D159" s="183"/>
      <c r="E159" s="177"/>
      <c r="F159" s="181"/>
      <c r="G159" s="182"/>
      <c r="H159" s="153"/>
      <c r="I159" s="154"/>
      <c r="J159" s="155"/>
      <c r="K159" s="153"/>
      <c r="L159" s="156"/>
      <c r="M159" s="195"/>
      <c r="N159" s="152"/>
      <c r="O159" s="23"/>
      <c r="P159" s="23"/>
      <c r="AH159" s="7">
        <v>0</v>
      </c>
    </row>
    <row r="160" spans="1:34" s="7" customFormat="1" ht="45" hidden="1" customHeight="1">
      <c r="A160" s="14" t="s">
        <v>92</v>
      </c>
      <c r="B160" s="14" t="s">
        <v>93</v>
      </c>
      <c r="C160" s="143"/>
      <c r="D160" s="183"/>
      <c r="E160" s="177"/>
      <c r="F160" s="181" t="str">
        <f>INDEX(PT_DIFFERENTIATION_VTAR,MATCH(A160,PT_DIFFERENTIATION_VTAR_ID,0))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0" s="146" t="str">
        <f>INDEX(PT_DIFFERENTIATION_NTAR,MATCH(B160,PT_DIFFERENTIATION_NTAR_ID,0))</f>
        <v/>
      </c>
      <c r="H160" s="147"/>
      <c r="I160" s="148"/>
      <c r="J160" s="149"/>
      <c r="K160" s="157"/>
      <c r="L160" s="147" t="s">
        <v>76</v>
      </c>
      <c r="M160" s="195"/>
      <c r="N160" s="152"/>
      <c r="O160" s="23"/>
      <c r="P160" s="23"/>
      <c r="AH160" s="7">
        <v>0</v>
      </c>
    </row>
    <row r="161" spans="1:34" s="7" customFormat="1" ht="18.75" hidden="1" customHeight="1">
      <c r="A161" s="14"/>
      <c r="B161" s="14"/>
      <c r="C161" s="143" t="s">
        <v>79</v>
      </c>
      <c r="D161" s="183"/>
      <c r="E161" s="177"/>
      <c r="F161" s="181"/>
      <c r="G161" s="146"/>
      <c r="H161" s="153"/>
      <c r="I161" s="154" t="s">
        <v>78</v>
      </c>
      <c r="J161" s="155"/>
      <c r="K161" s="153"/>
      <c r="L161" s="156"/>
      <c r="M161" s="195"/>
      <c r="N161" s="152"/>
      <c r="O161" s="23"/>
      <c r="P161" s="23"/>
      <c r="AH161" s="7">
        <v>0</v>
      </c>
    </row>
    <row r="162" spans="1:34" s="7" customFormat="1" ht="0.75" hidden="1" customHeight="1">
      <c r="A162" s="14"/>
      <c r="B162" s="14"/>
      <c r="C162" s="143" t="s">
        <v>130</v>
      </c>
      <c r="D162" s="183"/>
      <c r="E162" s="177"/>
      <c r="F162" s="181"/>
      <c r="G162" s="182"/>
      <c r="H162" s="153"/>
      <c r="I162" s="154"/>
      <c r="J162" s="155"/>
      <c r="K162" s="153"/>
      <c r="L162" s="156"/>
      <c r="M162" s="195"/>
      <c r="N162" s="152"/>
      <c r="O162" s="23"/>
      <c r="P162" s="23"/>
      <c r="AH162" s="7">
        <v>0</v>
      </c>
    </row>
    <row r="163" spans="1:34" s="7" customFormat="1" ht="18.75" hidden="1" customHeight="1">
      <c r="A163" s="14" t="s">
        <v>94</v>
      </c>
      <c r="B163" s="14" t="s">
        <v>95</v>
      </c>
      <c r="C163" s="143"/>
      <c r="D163" s="183"/>
      <c r="E163" s="177"/>
      <c r="F163" s="181" t="str">
        <f>INDEX(PT_DIFFERENTIATION_VTAR,MATCH(A163,PT_DIFFERENTIATION_VTAR_ID,0))</f>
        <v>Тарифы на услуги по передаче тепловой энергии</v>
      </c>
      <c r="G163" s="146" t="str">
        <f>INDEX(PT_DIFFERENTIATION_NTAR,MATCH(B163,PT_DIFFERENTIATION_NTAR_ID,0))</f>
        <v/>
      </c>
      <c r="H163" s="147"/>
      <c r="I163" s="148"/>
      <c r="J163" s="149"/>
      <c r="K163" s="157"/>
      <c r="L163" s="147" t="s">
        <v>76</v>
      </c>
      <c r="M163" s="195"/>
      <c r="N163" s="152"/>
      <c r="O163" s="23"/>
      <c r="P163" s="23"/>
      <c r="AH163" s="7">
        <v>0</v>
      </c>
    </row>
    <row r="164" spans="1:34" s="7" customFormat="1" ht="18.75" hidden="1" customHeight="1">
      <c r="A164" s="14"/>
      <c r="B164" s="14"/>
      <c r="C164" s="143" t="s">
        <v>79</v>
      </c>
      <c r="D164" s="183"/>
      <c r="E164" s="177"/>
      <c r="F164" s="181"/>
      <c r="G164" s="146"/>
      <c r="H164" s="153"/>
      <c r="I164" s="154" t="s">
        <v>78</v>
      </c>
      <c r="J164" s="155"/>
      <c r="K164" s="153"/>
      <c r="L164" s="156"/>
      <c r="M164" s="195"/>
      <c r="N164" s="152"/>
      <c r="O164" s="23"/>
      <c r="P164" s="23"/>
      <c r="AH164" s="7">
        <v>0</v>
      </c>
    </row>
    <row r="165" spans="1:34" s="7" customFormat="1" ht="0.75" hidden="1" customHeight="1">
      <c r="A165" s="14"/>
      <c r="B165" s="14"/>
      <c r="C165" s="143" t="s">
        <v>130</v>
      </c>
      <c r="D165" s="183"/>
      <c r="E165" s="177"/>
      <c r="F165" s="181"/>
      <c r="G165" s="182"/>
      <c r="H165" s="153"/>
      <c r="I165" s="154"/>
      <c r="J165" s="155"/>
      <c r="K165" s="153"/>
      <c r="L165" s="156"/>
      <c r="M165" s="195"/>
      <c r="N165" s="152"/>
      <c r="O165" s="23"/>
      <c r="P165" s="23"/>
      <c r="AH165" s="7">
        <v>0</v>
      </c>
    </row>
    <row r="166" spans="1:34" s="7" customFormat="1" ht="18.75" hidden="1" customHeight="1">
      <c r="A166" s="14" t="s">
        <v>96</v>
      </c>
      <c r="B166" s="14" t="s">
        <v>97</v>
      </c>
      <c r="C166" s="143"/>
      <c r="D166" s="183"/>
      <c r="E166" s="177"/>
      <c r="F166" s="181" t="str">
        <f>INDEX(PT_DIFFERENTIATION_VTAR,MATCH(A166,PT_DIFFERENTIATION_VTAR_ID,0))</f>
        <v>Тарифы на услуги по передаче теплоносителя</v>
      </c>
      <c r="G166" s="146" t="str">
        <f>INDEX(PT_DIFFERENTIATION_NTAR,MATCH(B166,PT_DIFFERENTIATION_NTAR_ID,0))</f>
        <v/>
      </c>
      <c r="H166" s="147"/>
      <c r="I166" s="148"/>
      <c r="J166" s="149"/>
      <c r="K166" s="157"/>
      <c r="L166" s="147" t="s">
        <v>76</v>
      </c>
      <c r="M166" s="195"/>
      <c r="N166" s="152"/>
      <c r="O166" s="23"/>
      <c r="P166" s="23"/>
      <c r="AH166" s="7">
        <v>0</v>
      </c>
    </row>
    <row r="167" spans="1:34" s="7" customFormat="1" ht="18.75" hidden="1" customHeight="1">
      <c r="A167" s="14"/>
      <c r="B167" s="14"/>
      <c r="C167" s="143" t="s">
        <v>79</v>
      </c>
      <c r="D167" s="183"/>
      <c r="E167" s="177"/>
      <c r="F167" s="181"/>
      <c r="G167" s="146"/>
      <c r="H167" s="153"/>
      <c r="I167" s="154" t="s">
        <v>78</v>
      </c>
      <c r="J167" s="155"/>
      <c r="K167" s="153"/>
      <c r="L167" s="156"/>
      <c r="M167" s="195"/>
      <c r="N167" s="152"/>
      <c r="O167" s="23"/>
      <c r="P167" s="23"/>
      <c r="AH167" s="7">
        <v>0</v>
      </c>
    </row>
    <row r="168" spans="1:34" s="7" customFormat="1" ht="0.75" hidden="1" customHeight="1">
      <c r="A168" s="14"/>
      <c r="B168" s="14"/>
      <c r="C168" s="143" t="s">
        <v>130</v>
      </c>
      <c r="D168" s="183"/>
      <c r="E168" s="177"/>
      <c r="F168" s="181"/>
      <c r="G168" s="182"/>
      <c r="H168" s="153"/>
      <c r="I168" s="154"/>
      <c r="J168" s="155"/>
      <c r="K168" s="153"/>
      <c r="L168" s="156"/>
      <c r="M168" s="195"/>
      <c r="N168" s="152"/>
      <c r="O168" s="23"/>
      <c r="P168" s="23"/>
      <c r="AH168" s="7">
        <v>0</v>
      </c>
    </row>
    <row r="169" spans="1:34" s="7" customFormat="1" ht="18.75" hidden="1" customHeight="1">
      <c r="A169" s="14" t="s">
        <v>98</v>
      </c>
      <c r="B169" s="14" t="s">
        <v>99</v>
      </c>
      <c r="C169" s="143"/>
      <c r="D169" s="183"/>
      <c r="E169" s="177"/>
      <c r="F169" s="181" t="str">
        <f>INDEX(PT_DIFFERENTIATION_VTAR,MATCH(A169,PT_DIFFERENTIATION_VTAR_ID,0))</f>
        <v>Плата за услуги по поддержанию резервной тепловой мощности при отсутствии потребления тепловой энергии</v>
      </c>
      <c r="G169" s="146" t="str">
        <f>INDEX(PT_DIFFERENTIATION_NTAR,MATCH(B169,PT_DIFFERENTIATION_NTAR_ID,0))</f>
        <v/>
      </c>
      <c r="H169" s="147"/>
      <c r="I169" s="148"/>
      <c r="J169" s="149"/>
      <c r="K169" s="157"/>
      <c r="L169" s="147" t="s">
        <v>76</v>
      </c>
      <c r="M169" s="195"/>
      <c r="N169" s="152"/>
      <c r="O169" s="23"/>
      <c r="P169" s="23"/>
      <c r="AH169" s="7">
        <v>0</v>
      </c>
    </row>
    <row r="170" spans="1:34" s="7" customFormat="1" ht="18.75" hidden="1" customHeight="1">
      <c r="A170" s="14"/>
      <c r="B170" s="14"/>
      <c r="C170" s="143" t="s">
        <v>79</v>
      </c>
      <c r="D170" s="183"/>
      <c r="E170" s="177"/>
      <c r="F170" s="181"/>
      <c r="G170" s="146"/>
      <c r="H170" s="153"/>
      <c r="I170" s="154" t="s">
        <v>78</v>
      </c>
      <c r="J170" s="155"/>
      <c r="K170" s="153"/>
      <c r="L170" s="156"/>
      <c r="M170" s="195"/>
      <c r="N170" s="152"/>
      <c r="O170" s="23"/>
      <c r="P170" s="23"/>
      <c r="AH170" s="7">
        <v>0</v>
      </c>
    </row>
    <row r="171" spans="1:34" s="7" customFormat="1" ht="0.75" hidden="1" customHeight="1">
      <c r="A171" s="14"/>
      <c r="B171" s="14"/>
      <c r="C171" s="143" t="s">
        <v>130</v>
      </c>
      <c r="D171" s="183"/>
      <c r="E171" s="177"/>
      <c r="F171" s="181"/>
      <c r="G171" s="182"/>
      <c r="H171" s="153"/>
      <c r="I171" s="154"/>
      <c r="J171" s="155"/>
      <c r="K171" s="153"/>
      <c r="L171" s="156"/>
      <c r="M171" s="195"/>
      <c r="N171" s="152"/>
      <c r="O171" s="23"/>
      <c r="P171" s="23"/>
      <c r="AH171" s="7">
        <v>0</v>
      </c>
    </row>
    <row r="172" spans="1:34" s="7" customFormat="1" ht="18.75" hidden="1" customHeight="1">
      <c r="A172" s="14" t="s">
        <v>100</v>
      </c>
      <c r="B172" s="14" t="s">
        <v>101</v>
      </c>
      <c r="C172" s="143"/>
      <c r="D172" s="183"/>
      <c r="E172" s="177"/>
      <c r="F172" s="181" t="str">
        <f>INDEX(PT_DIFFERENTIATION_VTAR,MATCH(A172,PT_DIFFERENTIATION_VTAR_ID,0))</f>
        <v>Плата за подключение (технологическое присоединение) к системе теплоснабжения</v>
      </c>
      <c r="G172" s="146" t="str">
        <f>INDEX(PT_DIFFERENTIATION_NTAR,MATCH(B172,PT_DIFFERENTIATION_NTAR_ID,0))</f>
        <v/>
      </c>
      <c r="H172" s="147"/>
      <c r="I172" s="148"/>
      <c r="J172" s="149"/>
      <c r="K172" s="157"/>
      <c r="L172" s="147" t="s">
        <v>76</v>
      </c>
      <c r="M172" s="195"/>
      <c r="N172" s="152"/>
      <c r="O172" s="23"/>
      <c r="P172" s="23"/>
      <c r="AH172" s="7">
        <v>0</v>
      </c>
    </row>
    <row r="173" spans="1:34" s="7" customFormat="1" ht="18.75" hidden="1" customHeight="1">
      <c r="A173" s="14"/>
      <c r="B173" s="14"/>
      <c r="C173" s="143" t="s">
        <v>79</v>
      </c>
      <c r="D173" s="183"/>
      <c r="E173" s="177"/>
      <c r="F173" s="181"/>
      <c r="G173" s="146"/>
      <c r="H173" s="153"/>
      <c r="I173" s="154" t="s">
        <v>78</v>
      </c>
      <c r="J173" s="155"/>
      <c r="K173" s="153"/>
      <c r="L173" s="156"/>
      <c r="M173" s="195"/>
      <c r="N173" s="152"/>
      <c r="O173" s="23"/>
      <c r="P173" s="23"/>
      <c r="AH173" s="7">
        <v>0</v>
      </c>
    </row>
    <row r="174" spans="1:34" s="7" customFormat="1" ht="0.75" hidden="1" customHeight="1">
      <c r="A174" s="14"/>
      <c r="B174" s="14"/>
      <c r="C174" s="143" t="s">
        <v>130</v>
      </c>
      <c r="D174" s="183"/>
      <c r="E174" s="177"/>
      <c r="F174" s="181"/>
      <c r="G174" s="182"/>
      <c r="H174" s="153"/>
      <c r="I174" s="154"/>
      <c r="J174" s="155"/>
      <c r="K174" s="153"/>
      <c r="L174" s="156"/>
      <c r="M174" s="195"/>
      <c r="N174" s="152"/>
      <c r="O174" s="23"/>
      <c r="P174" s="23"/>
      <c r="AH174" s="7">
        <v>0</v>
      </c>
    </row>
    <row r="175" spans="1:34" s="7" customFormat="1" ht="18.75" hidden="1" customHeight="1">
      <c r="A175" s="14" t="s">
        <v>102</v>
      </c>
      <c r="B175" s="14" t="s">
        <v>103</v>
      </c>
      <c r="C175" s="143"/>
      <c r="D175" s="183"/>
      <c r="E175" s="177"/>
      <c r="F175" s="181" t="str">
        <f>INDEX(PT_DIFFERENTIATION_VTAR,MATCH(A175,PT_DIFFERENTIATION_VTAR_ID,0))</f>
        <v>Плата за подключение (технологическое присоединение) к системе теплоснабжения (индивидуальная)</v>
      </c>
      <c r="G175" s="146" t="str">
        <f>INDEX(PT_DIFFERENTIATION_NTAR,MATCH(B175,PT_DIFFERENTIATION_NTAR_ID,0))</f>
        <v/>
      </c>
      <c r="H175" s="147"/>
      <c r="I175" s="148"/>
      <c r="J175" s="149"/>
      <c r="K175" s="157"/>
      <c r="L175" s="147" t="s">
        <v>76</v>
      </c>
      <c r="M175" s="195"/>
      <c r="N175" s="152"/>
      <c r="O175" s="23"/>
      <c r="P175" s="23"/>
      <c r="AH175" s="7">
        <v>0</v>
      </c>
    </row>
    <row r="176" spans="1:34" s="7" customFormat="1" ht="18.75" hidden="1" customHeight="1">
      <c r="A176" s="14"/>
      <c r="B176" s="14"/>
      <c r="C176" s="143" t="s">
        <v>79</v>
      </c>
      <c r="D176" s="183"/>
      <c r="E176" s="177"/>
      <c r="F176" s="181"/>
      <c r="G176" s="146"/>
      <c r="H176" s="153"/>
      <c r="I176" s="154" t="s">
        <v>78</v>
      </c>
      <c r="J176" s="155"/>
      <c r="K176" s="153"/>
      <c r="L176" s="156"/>
      <c r="M176" s="195"/>
      <c r="N176" s="152"/>
      <c r="O176" s="23"/>
      <c r="P176" s="23"/>
      <c r="AH176" s="7">
        <v>0</v>
      </c>
    </row>
    <row r="177" spans="1:34" s="7" customFormat="1" ht="0.75" hidden="1" customHeight="1">
      <c r="A177" s="14"/>
      <c r="B177" s="14"/>
      <c r="C177" s="143" t="s">
        <v>130</v>
      </c>
      <c r="D177" s="183"/>
      <c r="E177" s="177"/>
      <c r="F177" s="181"/>
      <c r="G177" s="182"/>
      <c r="H177" s="153"/>
      <c r="I177" s="154"/>
      <c r="J177" s="155"/>
      <c r="K177" s="153"/>
      <c r="L177" s="156"/>
      <c r="M177" s="195"/>
      <c r="N177" s="152"/>
      <c r="O177" s="23"/>
      <c r="P177" s="23"/>
      <c r="AH177" s="7">
        <v>0</v>
      </c>
    </row>
    <row r="178" spans="1:34" s="7" customFormat="1" ht="18.75" hidden="1" customHeight="1">
      <c r="A178" s="14" t="s">
        <v>104</v>
      </c>
      <c r="B178" s="14" t="s">
        <v>105</v>
      </c>
      <c r="C178" s="143"/>
      <c r="D178" s="183"/>
      <c r="E178" s="177"/>
      <c r="F178" s="181" t="str">
        <f>INDEX(PT_DIFFERENTIATION_VTAR,MATCH(A178,PT_DIFFERENTIATION_VTAR_ID,0))</f>
        <v>Тариф на питьевую воду (питьевое водоснабжение)</v>
      </c>
      <c r="G178" s="146" t="str">
        <f>INDEX(PT_DIFFERENTIATION_NTAR,MATCH(B178,PT_DIFFERENTIATION_NTAR_ID,0))</f>
        <v/>
      </c>
      <c r="H178" s="147"/>
      <c r="I178" s="148"/>
      <c r="J178" s="149"/>
      <c r="K178" s="157"/>
      <c r="L178" s="147" t="s">
        <v>76</v>
      </c>
      <c r="M178" s="195"/>
      <c r="N178" s="152"/>
      <c r="O178" s="23"/>
      <c r="P178" s="23"/>
      <c r="AH178" s="7">
        <v>0</v>
      </c>
    </row>
    <row r="179" spans="1:34" s="7" customFormat="1" ht="18.75" hidden="1" customHeight="1">
      <c r="A179" s="14"/>
      <c r="B179" s="14"/>
      <c r="C179" s="143" t="s">
        <v>79</v>
      </c>
      <c r="D179" s="183"/>
      <c r="E179" s="177"/>
      <c r="F179" s="181"/>
      <c r="G179" s="146"/>
      <c r="H179" s="153"/>
      <c r="I179" s="154" t="s">
        <v>78</v>
      </c>
      <c r="J179" s="155"/>
      <c r="K179" s="153"/>
      <c r="L179" s="156"/>
      <c r="M179" s="195"/>
      <c r="N179" s="152"/>
      <c r="O179" s="23"/>
      <c r="P179" s="23"/>
      <c r="AH179" s="7">
        <v>0</v>
      </c>
    </row>
    <row r="180" spans="1:34" s="7" customFormat="1" ht="0.75" hidden="1" customHeight="1">
      <c r="A180" s="14"/>
      <c r="B180" s="14"/>
      <c r="C180" s="143" t="s">
        <v>130</v>
      </c>
      <c r="D180" s="183"/>
      <c r="E180" s="177"/>
      <c r="F180" s="181"/>
      <c r="G180" s="182"/>
      <c r="H180" s="153"/>
      <c r="I180" s="154"/>
      <c r="J180" s="155"/>
      <c r="K180" s="153"/>
      <c r="L180" s="156"/>
      <c r="M180" s="195"/>
      <c r="N180" s="152"/>
      <c r="O180" s="23"/>
      <c r="P180" s="23"/>
      <c r="AH180" s="7">
        <v>0</v>
      </c>
    </row>
    <row r="181" spans="1:34" s="7" customFormat="1" ht="18.75" hidden="1" customHeight="1">
      <c r="A181" s="14" t="s">
        <v>106</v>
      </c>
      <c r="B181" s="14" t="s">
        <v>107</v>
      </c>
      <c r="C181" s="143"/>
      <c r="D181" s="183"/>
      <c r="E181" s="177"/>
      <c r="F181" s="181" t="str">
        <f>INDEX(PT_DIFFERENTIATION_VTAR,MATCH(A181,PT_DIFFERENTIATION_VTAR_ID,0))</f>
        <v>Тариф на техническую воду</v>
      </c>
      <c r="G181" s="146" t="str">
        <f>INDEX(PT_DIFFERENTIATION_NTAR,MATCH(B181,PT_DIFFERENTIATION_NTAR_ID,0))</f>
        <v/>
      </c>
      <c r="H181" s="147"/>
      <c r="I181" s="148"/>
      <c r="J181" s="149"/>
      <c r="K181" s="157"/>
      <c r="L181" s="147" t="s">
        <v>76</v>
      </c>
      <c r="M181" s="195"/>
      <c r="N181" s="152"/>
      <c r="O181" s="23"/>
      <c r="P181" s="23"/>
      <c r="AH181" s="7">
        <v>0</v>
      </c>
    </row>
    <row r="182" spans="1:34" s="7" customFormat="1" ht="18.75" hidden="1" customHeight="1">
      <c r="A182" s="14"/>
      <c r="B182" s="14"/>
      <c r="C182" s="143" t="s">
        <v>79</v>
      </c>
      <c r="D182" s="183"/>
      <c r="E182" s="177"/>
      <c r="F182" s="181"/>
      <c r="G182" s="146"/>
      <c r="H182" s="153"/>
      <c r="I182" s="154" t="s">
        <v>78</v>
      </c>
      <c r="J182" s="155"/>
      <c r="K182" s="153"/>
      <c r="L182" s="156"/>
      <c r="M182" s="195"/>
      <c r="N182" s="152"/>
      <c r="O182" s="23"/>
      <c r="P182" s="23"/>
      <c r="AH182" s="7">
        <v>0</v>
      </c>
    </row>
    <row r="183" spans="1:34" s="7" customFormat="1" ht="0.75" hidden="1" customHeight="1">
      <c r="A183" s="14"/>
      <c r="B183" s="14"/>
      <c r="C183" s="143" t="s">
        <v>130</v>
      </c>
      <c r="D183" s="183"/>
      <c r="E183" s="177"/>
      <c r="F183" s="181"/>
      <c r="G183" s="182"/>
      <c r="H183" s="153"/>
      <c r="I183" s="154"/>
      <c r="J183" s="155"/>
      <c r="K183" s="153"/>
      <c r="L183" s="156"/>
      <c r="M183" s="195"/>
      <c r="N183" s="152"/>
      <c r="O183" s="23"/>
      <c r="P183" s="23"/>
      <c r="AH183" s="7">
        <v>0</v>
      </c>
    </row>
    <row r="184" spans="1:34" s="7" customFormat="1" ht="18.75" hidden="1" customHeight="1">
      <c r="A184" s="14" t="s">
        <v>108</v>
      </c>
      <c r="B184" s="14" t="s">
        <v>109</v>
      </c>
      <c r="C184" s="143"/>
      <c r="D184" s="183"/>
      <c r="E184" s="177"/>
      <c r="F184" s="181" t="str">
        <f>INDEX(PT_DIFFERENTIATION_VTAR,MATCH(A184,PT_DIFFERENTIATION_VTAR_ID,0))</f>
        <v>Тариф на транспортировку воды</v>
      </c>
      <c r="G184" s="146" t="str">
        <f>INDEX(PT_DIFFERENTIATION_NTAR,MATCH(B184,PT_DIFFERENTIATION_NTAR_ID,0))</f>
        <v/>
      </c>
      <c r="H184" s="147"/>
      <c r="I184" s="148"/>
      <c r="J184" s="149"/>
      <c r="K184" s="157"/>
      <c r="L184" s="147" t="s">
        <v>76</v>
      </c>
      <c r="M184" s="195"/>
      <c r="N184" s="152"/>
      <c r="O184" s="23"/>
      <c r="P184" s="23"/>
      <c r="AH184" s="7">
        <v>0</v>
      </c>
    </row>
    <row r="185" spans="1:34" s="7" customFormat="1" ht="18.75" hidden="1" customHeight="1">
      <c r="A185" s="14"/>
      <c r="B185" s="14"/>
      <c r="C185" s="143" t="s">
        <v>79</v>
      </c>
      <c r="D185" s="183"/>
      <c r="E185" s="177"/>
      <c r="F185" s="181"/>
      <c r="G185" s="146"/>
      <c r="H185" s="153"/>
      <c r="I185" s="154" t="s">
        <v>78</v>
      </c>
      <c r="J185" s="155"/>
      <c r="K185" s="153"/>
      <c r="L185" s="156"/>
      <c r="M185" s="195"/>
      <c r="N185" s="152"/>
      <c r="O185" s="23"/>
      <c r="P185" s="23"/>
      <c r="AH185" s="7">
        <v>0</v>
      </c>
    </row>
    <row r="186" spans="1:34" s="7" customFormat="1" ht="0.75" hidden="1" customHeight="1">
      <c r="A186" s="14"/>
      <c r="B186" s="14"/>
      <c r="C186" s="143" t="s">
        <v>130</v>
      </c>
      <c r="D186" s="183"/>
      <c r="E186" s="177"/>
      <c r="F186" s="181"/>
      <c r="G186" s="182"/>
      <c r="H186" s="153"/>
      <c r="I186" s="154"/>
      <c r="J186" s="155"/>
      <c r="K186" s="153"/>
      <c r="L186" s="156"/>
      <c r="M186" s="195"/>
      <c r="N186" s="152"/>
      <c r="O186" s="23"/>
      <c r="P186" s="23"/>
      <c r="AH186" s="7">
        <v>0</v>
      </c>
    </row>
    <row r="187" spans="1:34" s="7" customFormat="1" ht="18.75" hidden="1" customHeight="1">
      <c r="A187" s="14" t="s">
        <v>110</v>
      </c>
      <c r="B187" s="14" t="s">
        <v>111</v>
      </c>
      <c r="C187" s="143"/>
      <c r="D187" s="183"/>
      <c r="E187" s="177"/>
      <c r="F187" s="181" t="str">
        <f>INDEX(PT_DIFFERENTIATION_VTAR,MATCH(A187,PT_DIFFERENTIATION_VTAR_ID,0))</f>
        <v>Тариф на подвоз воды</v>
      </c>
      <c r="G187" s="146" t="str">
        <f>INDEX(PT_DIFFERENTIATION_NTAR,MATCH(B187,PT_DIFFERENTIATION_NTAR_ID,0))</f>
        <v/>
      </c>
      <c r="H187" s="147"/>
      <c r="I187" s="148"/>
      <c r="J187" s="149"/>
      <c r="K187" s="157"/>
      <c r="L187" s="147" t="s">
        <v>76</v>
      </c>
      <c r="M187" s="195"/>
      <c r="N187" s="152"/>
      <c r="O187" s="23"/>
      <c r="P187" s="23"/>
      <c r="AH187" s="7">
        <v>0</v>
      </c>
    </row>
    <row r="188" spans="1:34" s="7" customFormat="1" ht="18.75" hidden="1" customHeight="1">
      <c r="A188" s="14"/>
      <c r="B188" s="14"/>
      <c r="C188" s="143" t="s">
        <v>79</v>
      </c>
      <c r="D188" s="183"/>
      <c r="E188" s="177"/>
      <c r="F188" s="181"/>
      <c r="G188" s="146"/>
      <c r="H188" s="153"/>
      <c r="I188" s="154" t="s">
        <v>78</v>
      </c>
      <c r="J188" s="155"/>
      <c r="K188" s="153"/>
      <c r="L188" s="156"/>
      <c r="M188" s="195"/>
      <c r="N188" s="152"/>
      <c r="O188" s="23"/>
      <c r="P188" s="23"/>
      <c r="AH188" s="7">
        <v>0</v>
      </c>
    </row>
    <row r="189" spans="1:34" s="7" customFormat="1" ht="0.75" hidden="1" customHeight="1">
      <c r="A189" s="14"/>
      <c r="B189" s="14"/>
      <c r="C189" s="143" t="s">
        <v>130</v>
      </c>
      <c r="D189" s="183"/>
      <c r="E189" s="177"/>
      <c r="F189" s="181"/>
      <c r="G189" s="182"/>
      <c r="H189" s="153"/>
      <c r="I189" s="154"/>
      <c r="J189" s="155"/>
      <c r="K189" s="153"/>
      <c r="L189" s="156"/>
      <c r="M189" s="195"/>
      <c r="N189" s="152"/>
      <c r="O189" s="23"/>
      <c r="P189" s="23"/>
      <c r="AH189" s="7">
        <v>0</v>
      </c>
    </row>
    <row r="190" spans="1:34" s="7" customFormat="1" ht="18.75" hidden="1" customHeight="1">
      <c r="A190" s="14" t="s">
        <v>112</v>
      </c>
      <c r="B190" s="14" t="s">
        <v>113</v>
      </c>
      <c r="C190" s="143"/>
      <c r="D190" s="183"/>
      <c r="E190" s="177"/>
      <c r="F190" s="181" t="str">
        <f>INDEX(PT_DIFFERENTIATION_VTAR,MATCH(A190,PT_DIFFERENTIATION_VTAR_ID,0))</f>
        <v>Тариф на подключение (технологическое присоединение) к централизованной системе холодного водоснабжения</v>
      </c>
      <c r="G190" s="146" t="str">
        <f>INDEX(PT_DIFFERENTIATION_NTAR,MATCH(B190,PT_DIFFERENTIATION_NTAR_ID,0))</f>
        <v/>
      </c>
      <c r="H190" s="147"/>
      <c r="I190" s="148"/>
      <c r="J190" s="149"/>
      <c r="K190" s="157"/>
      <c r="L190" s="147" t="s">
        <v>76</v>
      </c>
      <c r="M190" s="195"/>
      <c r="N190" s="152"/>
      <c r="O190" s="23"/>
      <c r="P190" s="23"/>
      <c r="AH190" s="7">
        <v>0</v>
      </c>
    </row>
    <row r="191" spans="1:34" s="7" customFormat="1" ht="18.75" hidden="1" customHeight="1">
      <c r="A191" s="14"/>
      <c r="B191" s="14"/>
      <c r="C191" s="143" t="s">
        <v>79</v>
      </c>
      <c r="D191" s="183"/>
      <c r="E191" s="177"/>
      <c r="F191" s="181"/>
      <c r="G191" s="146"/>
      <c r="H191" s="153"/>
      <c r="I191" s="154" t="s">
        <v>78</v>
      </c>
      <c r="J191" s="155"/>
      <c r="K191" s="153"/>
      <c r="L191" s="156"/>
      <c r="M191" s="195"/>
      <c r="N191" s="152"/>
      <c r="O191" s="23"/>
      <c r="P191" s="23"/>
      <c r="AH191" s="7">
        <v>0</v>
      </c>
    </row>
    <row r="192" spans="1:34" s="7" customFormat="1" ht="0.75" hidden="1" customHeight="1">
      <c r="A192" s="14"/>
      <c r="B192" s="14"/>
      <c r="C192" s="143" t="s">
        <v>130</v>
      </c>
      <c r="D192" s="183"/>
      <c r="E192" s="177"/>
      <c r="F192" s="181"/>
      <c r="G192" s="182"/>
      <c r="H192" s="153"/>
      <c r="I192" s="154"/>
      <c r="J192" s="155"/>
      <c r="K192" s="153"/>
      <c r="L192" s="156"/>
      <c r="M192" s="195"/>
      <c r="N192" s="152"/>
      <c r="O192" s="23"/>
      <c r="P192" s="23"/>
      <c r="AH192" s="7">
        <v>0</v>
      </c>
    </row>
    <row r="193" spans="1:34" s="7" customFormat="1" ht="18.75" hidden="1" customHeight="1">
      <c r="A193" s="14" t="s">
        <v>114</v>
      </c>
      <c r="B193" s="14" t="s">
        <v>115</v>
      </c>
      <c r="C193" s="143"/>
      <c r="D193" s="183"/>
      <c r="E193" s="177"/>
      <c r="F193" s="181" t="str">
        <f>INDEX(PT_DIFFERENTIATION_VTAR,MATCH(A193,PT_DIFFERENTIATION_VTAR_ID,0))</f>
        <v>Тариф на горячую воду (горячее водоснабжение)</v>
      </c>
      <c r="G193" s="146" t="str">
        <f>INDEX(PT_DIFFERENTIATION_NTAR,MATCH(B193,PT_DIFFERENTIATION_NTAR_ID,0))</f>
        <v/>
      </c>
      <c r="H193" s="147"/>
      <c r="I193" s="148"/>
      <c r="J193" s="149"/>
      <c r="K193" s="157"/>
      <c r="L193" s="147" t="s">
        <v>76</v>
      </c>
      <c r="M193" s="195"/>
      <c r="N193" s="152"/>
      <c r="O193" s="23"/>
      <c r="P193" s="23"/>
      <c r="AH193" s="7">
        <v>0</v>
      </c>
    </row>
    <row r="194" spans="1:34" s="7" customFormat="1" ht="18.75" hidden="1" customHeight="1">
      <c r="A194" s="14"/>
      <c r="B194" s="14"/>
      <c r="C194" s="143" t="s">
        <v>79</v>
      </c>
      <c r="D194" s="183"/>
      <c r="E194" s="177"/>
      <c r="F194" s="181"/>
      <c r="G194" s="146"/>
      <c r="H194" s="153"/>
      <c r="I194" s="154" t="s">
        <v>78</v>
      </c>
      <c r="J194" s="155"/>
      <c r="K194" s="153"/>
      <c r="L194" s="156"/>
      <c r="M194" s="195"/>
      <c r="N194" s="152"/>
      <c r="O194" s="23"/>
      <c r="P194" s="23"/>
      <c r="AH194" s="7">
        <v>0</v>
      </c>
    </row>
    <row r="195" spans="1:34" s="7" customFormat="1" ht="0.75" hidden="1" customHeight="1">
      <c r="A195" s="14"/>
      <c r="B195" s="14"/>
      <c r="C195" s="143" t="s">
        <v>130</v>
      </c>
      <c r="D195" s="183"/>
      <c r="E195" s="177"/>
      <c r="F195" s="181"/>
      <c r="G195" s="182"/>
      <c r="H195" s="153"/>
      <c r="I195" s="154"/>
      <c r="J195" s="155"/>
      <c r="K195" s="153"/>
      <c r="L195" s="156"/>
      <c r="M195" s="195"/>
      <c r="N195" s="152"/>
      <c r="O195" s="23"/>
      <c r="P195" s="23"/>
      <c r="AH195" s="7">
        <v>0</v>
      </c>
    </row>
    <row r="196" spans="1:34" s="7" customFormat="1" ht="18.75" hidden="1" customHeight="1">
      <c r="A196" s="14" t="s">
        <v>116</v>
      </c>
      <c r="B196" s="14" t="s">
        <v>117</v>
      </c>
      <c r="C196" s="143"/>
      <c r="D196" s="183"/>
      <c r="E196" s="177"/>
      <c r="F196" s="181" t="str">
        <f>INDEX(PT_DIFFERENTIATION_VTAR,MATCH(A196,PT_DIFFERENTIATION_VTAR_ID,0))</f>
        <v>Тариф на транспортировку горячей воды</v>
      </c>
      <c r="G196" s="146" t="str">
        <f>INDEX(PT_DIFFERENTIATION_NTAR,MATCH(B196,PT_DIFFERENTIATION_NTAR_ID,0))</f>
        <v/>
      </c>
      <c r="H196" s="147"/>
      <c r="I196" s="148"/>
      <c r="J196" s="149"/>
      <c r="K196" s="157"/>
      <c r="L196" s="147" t="s">
        <v>76</v>
      </c>
      <c r="M196" s="195"/>
      <c r="N196" s="152"/>
      <c r="O196" s="23"/>
      <c r="P196" s="23"/>
      <c r="AH196" s="7">
        <v>0</v>
      </c>
    </row>
    <row r="197" spans="1:34" s="7" customFormat="1" ht="18.75" hidden="1" customHeight="1">
      <c r="A197" s="14"/>
      <c r="B197" s="14"/>
      <c r="C197" s="143" t="s">
        <v>79</v>
      </c>
      <c r="D197" s="183"/>
      <c r="E197" s="177"/>
      <c r="F197" s="181"/>
      <c r="G197" s="146"/>
      <c r="H197" s="153"/>
      <c r="I197" s="154" t="s">
        <v>78</v>
      </c>
      <c r="J197" s="155"/>
      <c r="K197" s="153"/>
      <c r="L197" s="156"/>
      <c r="M197" s="195"/>
      <c r="N197" s="152"/>
      <c r="O197" s="23"/>
      <c r="P197" s="23"/>
      <c r="AH197" s="7">
        <v>0</v>
      </c>
    </row>
    <row r="198" spans="1:34" s="7" customFormat="1" ht="0.75" hidden="1" customHeight="1">
      <c r="A198" s="14"/>
      <c r="B198" s="14"/>
      <c r="C198" s="143" t="s">
        <v>130</v>
      </c>
      <c r="D198" s="183"/>
      <c r="E198" s="177"/>
      <c r="F198" s="181"/>
      <c r="G198" s="182"/>
      <c r="H198" s="153"/>
      <c r="I198" s="154"/>
      <c r="J198" s="155"/>
      <c r="K198" s="153"/>
      <c r="L198" s="156"/>
      <c r="M198" s="195"/>
      <c r="N198" s="152"/>
      <c r="O198" s="23"/>
      <c r="P198" s="23"/>
      <c r="AH198" s="7">
        <v>0</v>
      </c>
    </row>
    <row r="199" spans="1:34" s="7" customFormat="1" ht="18.75" hidden="1" customHeight="1">
      <c r="A199" s="14" t="s">
        <v>118</v>
      </c>
      <c r="B199" s="14" t="s">
        <v>119</v>
      </c>
      <c r="C199" s="143"/>
      <c r="D199" s="183"/>
      <c r="E199" s="177"/>
      <c r="F199" s="181" t="str">
        <f>INDEX(PT_DIFFERENTIATION_VTAR,MATCH(A199,PT_DIFFERENTIATION_VTAR_ID,0))</f>
        <v>Тариф на подключение (технологическое присоединение) к централизованной системе горячего водоснабжения</v>
      </c>
      <c r="G199" s="146" t="str">
        <f>INDEX(PT_DIFFERENTIATION_NTAR,MATCH(B199,PT_DIFFERENTIATION_NTAR_ID,0))</f>
        <v/>
      </c>
      <c r="H199" s="147"/>
      <c r="I199" s="148"/>
      <c r="J199" s="149"/>
      <c r="K199" s="157"/>
      <c r="L199" s="147" t="s">
        <v>76</v>
      </c>
      <c r="M199" s="195"/>
      <c r="N199" s="152"/>
      <c r="O199" s="23"/>
      <c r="P199" s="23"/>
      <c r="AH199" s="7">
        <v>0</v>
      </c>
    </row>
    <row r="200" spans="1:34" s="7" customFormat="1" ht="18.75" hidden="1" customHeight="1">
      <c r="A200" s="14"/>
      <c r="B200" s="14"/>
      <c r="C200" s="143" t="s">
        <v>79</v>
      </c>
      <c r="D200" s="183"/>
      <c r="E200" s="177"/>
      <c r="F200" s="181"/>
      <c r="G200" s="146"/>
      <c r="H200" s="153"/>
      <c r="I200" s="154" t="s">
        <v>78</v>
      </c>
      <c r="J200" s="155"/>
      <c r="K200" s="153"/>
      <c r="L200" s="156"/>
      <c r="M200" s="195"/>
      <c r="N200" s="152"/>
      <c r="O200" s="23"/>
      <c r="P200" s="23"/>
      <c r="AH200" s="7">
        <v>0</v>
      </c>
    </row>
    <row r="201" spans="1:34" s="7" customFormat="1" ht="0.75" hidden="1" customHeight="1">
      <c r="A201" s="14"/>
      <c r="B201" s="14"/>
      <c r="C201" s="143" t="s">
        <v>130</v>
      </c>
      <c r="D201" s="183"/>
      <c r="E201" s="177"/>
      <c r="F201" s="181"/>
      <c r="G201" s="182"/>
      <c r="H201" s="153"/>
      <c r="I201" s="154"/>
      <c r="J201" s="155"/>
      <c r="K201" s="153"/>
      <c r="L201" s="156"/>
      <c r="M201" s="195"/>
      <c r="N201" s="152"/>
      <c r="O201" s="23"/>
      <c r="P201" s="23"/>
      <c r="AH201" s="7">
        <v>0</v>
      </c>
    </row>
    <row r="202" spans="1:34" s="7" customFormat="1" ht="18.75" hidden="1" customHeight="1">
      <c r="A202" s="14" t="s">
        <v>120</v>
      </c>
      <c r="B202" s="14" t="s">
        <v>121</v>
      </c>
      <c r="C202" s="143"/>
      <c r="D202" s="183"/>
      <c r="E202" s="177"/>
      <c r="F202" s="181" t="str">
        <f>INDEX(PT_DIFFERENTIATION_VTAR,MATCH(A202,PT_DIFFERENTIATION_VTAR_ID,0))</f>
        <v>Тариф на водоотведение</v>
      </c>
      <c r="G202" s="146" t="str">
        <f>INDEX(PT_DIFFERENTIATION_NTAR,MATCH(B202,PT_DIFFERENTIATION_NTAR_ID,0))</f>
        <v/>
      </c>
      <c r="H202" s="147"/>
      <c r="I202" s="148"/>
      <c r="J202" s="149"/>
      <c r="K202" s="157"/>
      <c r="L202" s="147" t="s">
        <v>76</v>
      </c>
      <c r="M202" s="195"/>
      <c r="N202" s="152"/>
      <c r="O202" s="23"/>
      <c r="P202" s="23"/>
      <c r="AH202" s="7">
        <v>0</v>
      </c>
    </row>
    <row r="203" spans="1:34" s="7" customFormat="1" ht="18.75" hidden="1" customHeight="1">
      <c r="A203" s="14"/>
      <c r="B203" s="14"/>
      <c r="C203" s="143" t="s">
        <v>79</v>
      </c>
      <c r="D203" s="183"/>
      <c r="E203" s="177"/>
      <c r="F203" s="181"/>
      <c r="G203" s="146"/>
      <c r="H203" s="153"/>
      <c r="I203" s="154" t="s">
        <v>78</v>
      </c>
      <c r="J203" s="155"/>
      <c r="K203" s="153"/>
      <c r="L203" s="156"/>
      <c r="M203" s="195"/>
      <c r="N203" s="152"/>
      <c r="O203" s="23"/>
      <c r="P203" s="23"/>
      <c r="AH203" s="7">
        <v>0</v>
      </c>
    </row>
    <row r="204" spans="1:34" s="7" customFormat="1" ht="0.75" hidden="1" customHeight="1">
      <c r="A204" s="14"/>
      <c r="B204" s="14"/>
      <c r="C204" s="143" t="s">
        <v>130</v>
      </c>
      <c r="D204" s="183"/>
      <c r="E204" s="177"/>
      <c r="F204" s="181"/>
      <c r="G204" s="182"/>
      <c r="H204" s="153"/>
      <c r="I204" s="154"/>
      <c r="J204" s="155"/>
      <c r="K204" s="153"/>
      <c r="L204" s="156"/>
      <c r="M204" s="195"/>
      <c r="N204" s="152"/>
      <c r="O204" s="23"/>
      <c r="P204" s="23"/>
      <c r="AH204" s="7">
        <v>0</v>
      </c>
    </row>
    <row r="205" spans="1:34" s="7" customFormat="1" ht="18.75" hidden="1" customHeight="1">
      <c r="A205" s="14" t="s">
        <v>122</v>
      </c>
      <c r="B205" s="14" t="s">
        <v>123</v>
      </c>
      <c r="C205" s="143"/>
      <c r="D205" s="183"/>
      <c r="E205" s="177"/>
      <c r="F205" s="181" t="str">
        <f>INDEX(PT_DIFFERENTIATION_VTAR,MATCH(A205,PT_DIFFERENTIATION_VTAR_ID,0))</f>
        <v>Тариф на транспортировку сточных вод</v>
      </c>
      <c r="G205" s="146" t="str">
        <f>INDEX(PT_DIFFERENTIATION_NTAR,MATCH(B205,PT_DIFFERENTIATION_NTAR_ID,0))</f>
        <v/>
      </c>
      <c r="H205" s="147"/>
      <c r="I205" s="148"/>
      <c r="J205" s="149"/>
      <c r="K205" s="157"/>
      <c r="L205" s="147" t="s">
        <v>76</v>
      </c>
      <c r="M205" s="195"/>
      <c r="N205" s="152"/>
      <c r="O205" s="23"/>
      <c r="P205" s="23"/>
      <c r="AH205" s="7">
        <v>0</v>
      </c>
    </row>
    <row r="206" spans="1:34" s="7" customFormat="1" ht="18.75" hidden="1" customHeight="1">
      <c r="A206" s="14"/>
      <c r="B206" s="14"/>
      <c r="C206" s="143" t="s">
        <v>79</v>
      </c>
      <c r="D206" s="183"/>
      <c r="E206" s="177"/>
      <c r="F206" s="181"/>
      <c r="G206" s="146"/>
      <c r="H206" s="153"/>
      <c r="I206" s="154" t="s">
        <v>78</v>
      </c>
      <c r="J206" s="155"/>
      <c r="K206" s="153"/>
      <c r="L206" s="156"/>
      <c r="M206" s="195"/>
      <c r="N206" s="152"/>
      <c r="O206" s="23"/>
      <c r="P206" s="23"/>
      <c r="AH206" s="7">
        <v>0</v>
      </c>
    </row>
    <row r="207" spans="1:34" s="7" customFormat="1" ht="0.75" hidden="1" customHeight="1">
      <c r="A207" s="14"/>
      <c r="B207" s="14"/>
      <c r="C207" s="143" t="s">
        <v>130</v>
      </c>
      <c r="D207" s="183"/>
      <c r="E207" s="177"/>
      <c r="F207" s="181"/>
      <c r="G207" s="182"/>
      <c r="H207" s="153"/>
      <c r="I207" s="154"/>
      <c r="J207" s="155"/>
      <c r="K207" s="153"/>
      <c r="L207" s="156"/>
      <c r="M207" s="195"/>
      <c r="N207" s="152"/>
      <c r="O207" s="23"/>
      <c r="P207" s="23"/>
      <c r="AH207" s="7">
        <v>0</v>
      </c>
    </row>
    <row r="208" spans="1:34" s="7" customFormat="1" ht="18.75" hidden="1" customHeight="1">
      <c r="A208" s="14" t="s">
        <v>124</v>
      </c>
      <c r="B208" s="14" t="s">
        <v>125</v>
      </c>
      <c r="C208" s="143"/>
      <c r="D208" s="183"/>
      <c r="E208" s="177"/>
      <c r="F208" s="181" t="str">
        <f>INDEX(PT_DIFFERENTIATION_VTAR,MATCH(A208,PT_DIFFERENTIATION_VTAR_ID,0))</f>
        <v>Тариф на подключение (технологическое присоединение) к централизованной системе водоотведения</v>
      </c>
      <c r="G208" s="146" t="str">
        <f>INDEX(PT_DIFFERENTIATION_NTAR,MATCH(B208,PT_DIFFERENTIATION_NTAR_ID,0))</f>
        <v/>
      </c>
      <c r="H208" s="147"/>
      <c r="I208" s="148"/>
      <c r="J208" s="149"/>
      <c r="K208" s="157"/>
      <c r="L208" s="147" t="s">
        <v>76</v>
      </c>
      <c r="M208" s="195"/>
      <c r="N208" s="152"/>
      <c r="O208" s="23"/>
      <c r="P208" s="23"/>
      <c r="AH208" s="7">
        <v>0</v>
      </c>
    </row>
    <row r="209" spans="1:34" s="7" customFormat="1" ht="18.75" hidden="1" customHeight="1">
      <c r="A209" s="14"/>
      <c r="B209" s="14"/>
      <c r="C209" s="143" t="s">
        <v>79</v>
      </c>
      <c r="D209" s="183"/>
      <c r="E209" s="177"/>
      <c r="F209" s="181"/>
      <c r="G209" s="146"/>
      <c r="H209" s="153"/>
      <c r="I209" s="154" t="s">
        <v>78</v>
      </c>
      <c r="J209" s="155"/>
      <c r="K209" s="153"/>
      <c r="L209" s="156"/>
      <c r="M209" s="195"/>
      <c r="N209" s="152"/>
      <c r="O209" s="23"/>
      <c r="P209" s="23"/>
      <c r="AH209" s="7">
        <v>0</v>
      </c>
    </row>
    <row r="210" spans="1:34" s="7" customFormat="1" ht="1.1499999999999999" customHeight="1">
      <c r="A210" s="14"/>
      <c r="B210" s="14"/>
      <c r="C210" s="143" t="s">
        <v>130</v>
      </c>
      <c r="D210" s="183"/>
      <c r="E210" s="177"/>
      <c r="F210" s="181"/>
      <c r="G210" s="182"/>
      <c r="H210" s="153"/>
      <c r="I210" s="154"/>
      <c r="J210" s="155"/>
      <c r="K210" s="153"/>
      <c r="L210" s="156"/>
      <c r="M210" s="195"/>
      <c r="N210" s="152"/>
      <c r="O210" s="23"/>
      <c r="P210" s="23"/>
      <c r="AH210" s="7">
        <v>1</v>
      </c>
    </row>
    <row r="211" spans="1:34" ht="27.4" customHeight="1">
      <c r="A211" s="14"/>
      <c r="B211" s="14"/>
      <c r="D211" s="84"/>
      <c r="E211" s="189" t="s">
        <v>132</v>
      </c>
      <c r="F211" s="17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11" s="174"/>
      <c r="H211" s="174"/>
      <c r="I211" s="174"/>
      <c r="J211" s="174"/>
      <c r="K211" s="174"/>
      <c r="L211" s="174"/>
      <c r="M211" s="190"/>
      <c r="N211" s="152"/>
      <c r="AH211" s="7">
        <v>26</v>
      </c>
    </row>
    <row r="212" spans="1:34" s="7" customFormat="1" ht="60.75" hidden="1" customHeight="1">
      <c r="A212" s="14" t="s">
        <v>74</v>
      </c>
      <c r="B212" s="14" t="s">
        <v>75</v>
      </c>
      <c r="C212" s="143"/>
      <c r="D212" s="183"/>
      <c r="E212" s="177"/>
      <c r="F212" s="181" t="str">
        <f>INDEX(PT_DIFFERENTIATION_VTAR,MATCH(A212,PT_DIFFERENTIATION_VTAR_ID,0))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2" s="146" t="str">
        <f>INDEX(PT_DIFFERENTIATION_NTAR,MATCH(B212,PT_DIFFERENTIATION_NTAR_ID,0))</f>
        <v/>
      </c>
      <c r="H212" s="147"/>
      <c r="I212" s="148"/>
      <c r="J212" s="149"/>
      <c r="K212" s="157"/>
      <c r="L212" s="147" t="s">
        <v>76</v>
      </c>
      <c r="M212" s="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12" s="152"/>
      <c r="O212" s="23"/>
      <c r="P212" s="23"/>
      <c r="AH212" s="7">
        <v>0</v>
      </c>
    </row>
    <row r="213" spans="1:34" s="7" customFormat="1" ht="18.75" hidden="1" customHeight="1">
      <c r="A213" s="14"/>
      <c r="B213" s="14"/>
      <c r="C213" s="143" t="s">
        <v>79</v>
      </c>
      <c r="D213" s="183"/>
      <c r="E213" s="177"/>
      <c r="F213" s="181"/>
      <c r="G213" s="146"/>
      <c r="H213" s="153"/>
      <c r="I213" s="154" t="s">
        <v>78</v>
      </c>
      <c r="J213" s="155"/>
      <c r="K213" s="153"/>
      <c r="L213" s="156"/>
      <c r="M213" s="180"/>
      <c r="N213" s="152"/>
      <c r="O213" s="23"/>
      <c r="P213" s="23"/>
      <c r="AH213" s="7">
        <v>0</v>
      </c>
    </row>
    <row r="214" spans="1:34" s="7" customFormat="1" ht="0.75" hidden="1" customHeight="1">
      <c r="A214" s="14"/>
      <c r="B214" s="14"/>
      <c r="C214" s="143" t="s">
        <v>130</v>
      </c>
      <c r="D214" s="183"/>
      <c r="E214" s="177"/>
      <c r="F214" s="181"/>
      <c r="G214" s="182"/>
      <c r="H214" s="153"/>
      <c r="I214" s="154"/>
      <c r="J214" s="155"/>
      <c r="K214" s="153"/>
      <c r="L214" s="156"/>
      <c r="M214" s="180"/>
      <c r="N214" s="152"/>
      <c r="O214" s="23"/>
      <c r="P214" s="23"/>
      <c r="AH214" s="7">
        <v>0</v>
      </c>
    </row>
    <row r="215" spans="1:34" s="7" customFormat="1" ht="45" customHeight="1">
      <c r="A215" s="14" t="s">
        <v>88</v>
      </c>
      <c r="B215" s="14" t="s">
        <v>66</v>
      </c>
      <c r="C215" s="143"/>
      <c r="D215" s="183"/>
      <c r="E215" s="177"/>
      <c r="F215" s="181" t="str">
        <f>INDEX(PT_DIFFERENTIATION_VTAR,MATCH(A215,PT_DIFFERENTIATION_VTAR_ID,0))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5" s="146" t="str">
        <f>INDEX(PT_DIFFERENTIATION_NTAR,MATCH(B215,PT_DIFFERENTIATION_NTAR_ID,0))</f>
        <v>Тариф на тепловую энергию (мощность)</v>
      </c>
      <c r="H215" s="147"/>
      <c r="I215" s="148">
        <v>46388</v>
      </c>
      <c r="J215" s="149">
        <v>46752</v>
      </c>
      <c r="K215" s="157">
        <v>69972.61</v>
      </c>
      <c r="L215" s="147" t="s">
        <v>76</v>
      </c>
      <c r="M215" s="193"/>
      <c r="N215" s="152"/>
      <c r="O215" s="23"/>
      <c r="P215" s="23"/>
      <c r="AH215" s="7">
        <v>0</v>
      </c>
    </row>
    <row r="216" spans="1:34" s="7" customFormat="1" ht="56.25" customHeight="1">
      <c r="A216" s="14"/>
      <c r="B216" s="14"/>
      <c r="C216" s="143"/>
      <c r="D216" s="186"/>
      <c r="E216" s="187"/>
      <c r="F216" s="187"/>
      <c r="G216" s="187"/>
      <c r="H216" s="122" t="s">
        <v>37</v>
      </c>
      <c r="I216" s="148">
        <v>46753</v>
      </c>
      <c r="J216" s="149">
        <v>47118</v>
      </c>
      <c r="K216" s="157">
        <v>0</v>
      </c>
      <c r="L216" s="147" t="s">
        <v>76</v>
      </c>
      <c r="M216" s="151"/>
      <c r="N216" s="152"/>
      <c r="O216" s="23"/>
      <c r="P216" s="23"/>
      <c r="AH216" s="7">
        <v>0</v>
      </c>
    </row>
    <row r="217" spans="1:34" s="7" customFormat="1" ht="18.75" customHeight="1">
      <c r="A217" s="14"/>
      <c r="B217" s="14"/>
      <c r="C217" s="143" t="s">
        <v>79</v>
      </c>
      <c r="D217" s="183"/>
      <c r="E217" s="177"/>
      <c r="F217" s="181"/>
      <c r="G217" s="146"/>
      <c r="H217" s="153"/>
      <c r="I217" s="154" t="s">
        <v>78</v>
      </c>
      <c r="J217" s="155"/>
      <c r="K217" s="153"/>
      <c r="L217" s="156"/>
      <c r="M217" s="194"/>
      <c r="N217" s="152"/>
      <c r="O217" s="23"/>
      <c r="P217" s="23"/>
      <c r="AH217" s="7">
        <v>0</v>
      </c>
    </row>
    <row r="218" spans="1:34" s="7" customFormat="1" ht="0.75" customHeight="1">
      <c r="A218" s="14"/>
      <c r="B218" s="14"/>
      <c r="C218" s="143" t="s">
        <v>130</v>
      </c>
      <c r="D218" s="183"/>
      <c r="E218" s="177"/>
      <c r="F218" s="181"/>
      <c r="G218" s="182"/>
      <c r="H218" s="153"/>
      <c r="I218" s="154"/>
      <c r="J218" s="155"/>
      <c r="K218" s="153"/>
      <c r="L218" s="156"/>
      <c r="M218" s="195"/>
      <c r="N218" s="152"/>
      <c r="O218" s="23"/>
      <c r="P218" s="23"/>
      <c r="AH218" s="7">
        <v>0</v>
      </c>
    </row>
    <row r="219" spans="1:34" s="7" customFormat="1" ht="45" hidden="1" customHeight="1">
      <c r="A219" s="14" t="s">
        <v>90</v>
      </c>
      <c r="B219" s="14" t="s">
        <v>91</v>
      </c>
      <c r="C219" s="143"/>
      <c r="D219" s="183"/>
      <c r="E219" s="177"/>
      <c r="F219" s="181" t="str">
        <f>INDEX(PT_DIFFERENTIATION_VTAR,MATCH(A219,PT_DIFFERENTIATION_VTAR_ID,0))</f>
        <v>Тарифы на теплоноситель, поставляемый теплоснабжающими организациями потребителям, другим теплоснабжающим организациям</v>
      </c>
      <c r="G219" s="146" t="str">
        <f>INDEX(PT_DIFFERENTIATION_NTAR,MATCH(B219,PT_DIFFERENTIATION_NTAR_ID,0))</f>
        <v/>
      </c>
      <c r="H219" s="147"/>
      <c r="I219" s="148"/>
      <c r="J219" s="149"/>
      <c r="K219" s="157"/>
      <c r="L219" s="147" t="s">
        <v>76</v>
      </c>
      <c r="M219" s="195"/>
      <c r="N219" s="152"/>
      <c r="O219" s="23"/>
      <c r="P219" s="23"/>
      <c r="AH219" s="7">
        <v>0</v>
      </c>
    </row>
    <row r="220" spans="1:34" s="7" customFormat="1" ht="18.75" hidden="1" customHeight="1">
      <c r="A220" s="14"/>
      <c r="B220" s="14"/>
      <c r="C220" s="143" t="s">
        <v>79</v>
      </c>
      <c r="D220" s="183"/>
      <c r="E220" s="177"/>
      <c r="F220" s="181"/>
      <c r="G220" s="146"/>
      <c r="H220" s="153"/>
      <c r="I220" s="154" t="s">
        <v>78</v>
      </c>
      <c r="J220" s="155"/>
      <c r="K220" s="153"/>
      <c r="L220" s="156"/>
      <c r="M220" s="195"/>
      <c r="N220" s="152"/>
      <c r="O220" s="23"/>
      <c r="P220" s="23"/>
      <c r="AH220" s="7">
        <v>0</v>
      </c>
    </row>
    <row r="221" spans="1:34" s="7" customFormat="1" ht="0.75" hidden="1" customHeight="1">
      <c r="A221" s="14"/>
      <c r="B221" s="14"/>
      <c r="C221" s="143" t="s">
        <v>130</v>
      </c>
      <c r="D221" s="183"/>
      <c r="E221" s="177"/>
      <c r="F221" s="181"/>
      <c r="G221" s="182"/>
      <c r="H221" s="153"/>
      <c r="I221" s="154"/>
      <c r="J221" s="155"/>
      <c r="K221" s="153"/>
      <c r="L221" s="156"/>
      <c r="M221" s="195"/>
      <c r="N221" s="152"/>
      <c r="O221" s="23"/>
      <c r="P221" s="23"/>
      <c r="AH221" s="7">
        <v>0</v>
      </c>
    </row>
    <row r="222" spans="1:34" s="7" customFormat="1" ht="45" hidden="1" customHeight="1">
      <c r="A222" s="14" t="s">
        <v>92</v>
      </c>
      <c r="B222" s="14" t="s">
        <v>93</v>
      </c>
      <c r="C222" s="143"/>
      <c r="D222" s="183"/>
      <c r="E222" s="177"/>
      <c r="F222" s="181" t="str">
        <f>INDEX(PT_DIFFERENTIATION_VTAR,MATCH(A222,PT_DIFFERENTIATION_VTAR_ID,0))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2" s="146" t="str">
        <f>INDEX(PT_DIFFERENTIATION_NTAR,MATCH(B222,PT_DIFFERENTIATION_NTAR_ID,0))</f>
        <v/>
      </c>
      <c r="H222" s="147"/>
      <c r="I222" s="148"/>
      <c r="J222" s="149"/>
      <c r="K222" s="157"/>
      <c r="L222" s="147" t="s">
        <v>76</v>
      </c>
      <c r="M222" s="195"/>
      <c r="N222" s="152"/>
      <c r="O222" s="23"/>
      <c r="P222" s="23"/>
      <c r="AH222" s="7">
        <v>0</v>
      </c>
    </row>
    <row r="223" spans="1:34" s="7" customFormat="1" ht="18.75" hidden="1" customHeight="1">
      <c r="A223" s="14"/>
      <c r="B223" s="14"/>
      <c r="C223" s="143" t="s">
        <v>79</v>
      </c>
      <c r="D223" s="183"/>
      <c r="E223" s="177"/>
      <c r="F223" s="181"/>
      <c r="G223" s="146"/>
      <c r="H223" s="153"/>
      <c r="I223" s="154" t="s">
        <v>78</v>
      </c>
      <c r="J223" s="155"/>
      <c r="K223" s="153"/>
      <c r="L223" s="156"/>
      <c r="M223" s="195"/>
      <c r="N223" s="152"/>
      <c r="O223" s="23"/>
      <c r="P223" s="23"/>
      <c r="AH223" s="7">
        <v>0</v>
      </c>
    </row>
    <row r="224" spans="1:34" s="7" customFormat="1" ht="0.75" hidden="1" customHeight="1">
      <c r="A224" s="14"/>
      <c r="B224" s="14"/>
      <c r="C224" s="143" t="s">
        <v>130</v>
      </c>
      <c r="D224" s="183"/>
      <c r="E224" s="177"/>
      <c r="F224" s="181"/>
      <c r="G224" s="182"/>
      <c r="H224" s="153"/>
      <c r="I224" s="154"/>
      <c r="J224" s="155"/>
      <c r="K224" s="153"/>
      <c r="L224" s="156"/>
      <c r="M224" s="195"/>
      <c r="N224" s="152"/>
      <c r="O224" s="23"/>
      <c r="P224" s="23"/>
      <c r="AH224" s="7">
        <v>0</v>
      </c>
    </row>
    <row r="225" spans="1:34" s="7" customFormat="1" ht="18.75" hidden="1" customHeight="1">
      <c r="A225" s="14" t="s">
        <v>94</v>
      </c>
      <c r="B225" s="14" t="s">
        <v>95</v>
      </c>
      <c r="C225" s="143"/>
      <c r="D225" s="183"/>
      <c r="E225" s="177"/>
      <c r="F225" s="181" t="str">
        <f>INDEX(PT_DIFFERENTIATION_VTAR,MATCH(A225,PT_DIFFERENTIATION_VTAR_ID,0))</f>
        <v>Тарифы на услуги по передаче тепловой энергии</v>
      </c>
      <c r="G225" s="146" t="str">
        <f>INDEX(PT_DIFFERENTIATION_NTAR,MATCH(B225,PT_DIFFERENTIATION_NTAR_ID,0))</f>
        <v/>
      </c>
      <c r="H225" s="147"/>
      <c r="I225" s="148"/>
      <c r="J225" s="149"/>
      <c r="K225" s="157"/>
      <c r="L225" s="147" t="s">
        <v>76</v>
      </c>
      <c r="M225" s="195"/>
      <c r="N225" s="152"/>
      <c r="O225" s="23"/>
      <c r="P225" s="23"/>
      <c r="AH225" s="7">
        <v>0</v>
      </c>
    </row>
    <row r="226" spans="1:34" s="7" customFormat="1" ht="18.75" hidden="1" customHeight="1">
      <c r="A226" s="14"/>
      <c r="B226" s="14"/>
      <c r="C226" s="143" t="s">
        <v>79</v>
      </c>
      <c r="D226" s="183"/>
      <c r="E226" s="177"/>
      <c r="F226" s="181"/>
      <c r="G226" s="146"/>
      <c r="H226" s="153"/>
      <c r="I226" s="154" t="s">
        <v>78</v>
      </c>
      <c r="J226" s="155"/>
      <c r="K226" s="153"/>
      <c r="L226" s="156"/>
      <c r="M226" s="195"/>
      <c r="N226" s="152"/>
      <c r="O226" s="23"/>
      <c r="P226" s="23"/>
      <c r="AH226" s="7">
        <v>0</v>
      </c>
    </row>
    <row r="227" spans="1:34" s="7" customFormat="1" ht="0.75" hidden="1" customHeight="1">
      <c r="A227" s="14"/>
      <c r="B227" s="14"/>
      <c r="C227" s="143" t="s">
        <v>130</v>
      </c>
      <c r="D227" s="183"/>
      <c r="E227" s="177"/>
      <c r="F227" s="181"/>
      <c r="G227" s="182"/>
      <c r="H227" s="153"/>
      <c r="I227" s="154"/>
      <c r="J227" s="155"/>
      <c r="K227" s="153"/>
      <c r="L227" s="156"/>
      <c r="M227" s="195"/>
      <c r="N227" s="152"/>
      <c r="O227" s="23"/>
      <c r="P227" s="23"/>
      <c r="AH227" s="7">
        <v>0</v>
      </c>
    </row>
    <row r="228" spans="1:34" s="7" customFormat="1" ht="18.75" hidden="1" customHeight="1">
      <c r="A228" s="14" t="s">
        <v>96</v>
      </c>
      <c r="B228" s="14" t="s">
        <v>97</v>
      </c>
      <c r="C228" s="143"/>
      <c r="D228" s="183"/>
      <c r="E228" s="177"/>
      <c r="F228" s="181" t="str">
        <f>INDEX(PT_DIFFERENTIATION_VTAR,MATCH(A228,PT_DIFFERENTIATION_VTAR_ID,0))</f>
        <v>Тарифы на услуги по передаче теплоносителя</v>
      </c>
      <c r="G228" s="146" t="str">
        <f>INDEX(PT_DIFFERENTIATION_NTAR,MATCH(B228,PT_DIFFERENTIATION_NTAR_ID,0))</f>
        <v/>
      </c>
      <c r="H228" s="147"/>
      <c r="I228" s="148"/>
      <c r="J228" s="149"/>
      <c r="K228" s="157"/>
      <c r="L228" s="147" t="s">
        <v>76</v>
      </c>
      <c r="M228" s="195"/>
      <c r="N228" s="152"/>
      <c r="O228" s="23"/>
      <c r="P228" s="23"/>
      <c r="AH228" s="7">
        <v>0</v>
      </c>
    </row>
    <row r="229" spans="1:34" s="7" customFormat="1" ht="18.75" hidden="1" customHeight="1">
      <c r="A229" s="14"/>
      <c r="B229" s="14"/>
      <c r="C229" s="143" t="s">
        <v>79</v>
      </c>
      <c r="D229" s="183"/>
      <c r="E229" s="177"/>
      <c r="F229" s="181"/>
      <c r="G229" s="146"/>
      <c r="H229" s="153"/>
      <c r="I229" s="154" t="s">
        <v>78</v>
      </c>
      <c r="J229" s="155"/>
      <c r="K229" s="153"/>
      <c r="L229" s="156"/>
      <c r="M229" s="195"/>
      <c r="N229" s="152"/>
      <c r="O229" s="23"/>
      <c r="P229" s="23"/>
      <c r="AH229" s="7">
        <v>0</v>
      </c>
    </row>
    <row r="230" spans="1:34" s="7" customFormat="1" ht="0.75" hidden="1" customHeight="1">
      <c r="A230" s="14"/>
      <c r="B230" s="14"/>
      <c r="C230" s="143" t="s">
        <v>130</v>
      </c>
      <c r="D230" s="183"/>
      <c r="E230" s="177"/>
      <c r="F230" s="181"/>
      <c r="G230" s="182"/>
      <c r="H230" s="153"/>
      <c r="I230" s="154"/>
      <c r="J230" s="155"/>
      <c r="K230" s="153"/>
      <c r="L230" s="156"/>
      <c r="M230" s="195"/>
      <c r="N230" s="152"/>
      <c r="O230" s="23"/>
      <c r="P230" s="23"/>
      <c r="AH230" s="7">
        <v>0</v>
      </c>
    </row>
    <row r="231" spans="1:34" s="7" customFormat="1" ht="18.75" hidden="1" customHeight="1">
      <c r="A231" s="14" t="s">
        <v>98</v>
      </c>
      <c r="B231" s="14" t="s">
        <v>99</v>
      </c>
      <c r="C231" s="143"/>
      <c r="D231" s="183"/>
      <c r="E231" s="177"/>
      <c r="F231" s="181" t="str">
        <f>INDEX(PT_DIFFERENTIATION_VTAR,MATCH(A231,PT_DIFFERENTIATION_VTAR_ID,0))</f>
        <v>Плата за услуги по поддержанию резервной тепловой мощности при отсутствии потребления тепловой энергии</v>
      </c>
      <c r="G231" s="146" t="str">
        <f>INDEX(PT_DIFFERENTIATION_NTAR,MATCH(B231,PT_DIFFERENTIATION_NTAR_ID,0))</f>
        <v/>
      </c>
      <c r="H231" s="147"/>
      <c r="I231" s="148"/>
      <c r="J231" s="149"/>
      <c r="K231" s="157"/>
      <c r="L231" s="147" t="s">
        <v>76</v>
      </c>
      <c r="M231" s="195"/>
      <c r="N231" s="152"/>
      <c r="O231" s="23"/>
      <c r="P231" s="23"/>
      <c r="AH231" s="7">
        <v>0</v>
      </c>
    </row>
    <row r="232" spans="1:34" s="7" customFormat="1" ht="18.75" hidden="1" customHeight="1">
      <c r="A232" s="14"/>
      <c r="B232" s="14"/>
      <c r="C232" s="143" t="s">
        <v>79</v>
      </c>
      <c r="D232" s="183"/>
      <c r="E232" s="177"/>
      <c r="F232" s="181"/>
      <c r="G232" s="146"/>
      <c r="H232" s="153"/>
      <c r="I232" s="154" t="s">
        <v>78</v>
      </c>
      <c r="J232" s="155"/>
      <c r="K232" s="153"/>
      <c r="L232" s="156"/>
      <c r="M232" s="195"/>
      <c r="N232" s="152"/>
      <c r="O232" s="23"/>
      <c r="P232" s="23"/>
      <c r="AH232" s="7">
        <v>0</v>
      </c>
    </row>
    <row r="233" spans="1:34" s="7" customFormat="1" ht="0.75" hidden="1" customHeight="1">
      <c r="A233" s="14"/>
      <c r="B233" s="14"/>
      <c r="C233" s="143" t="s">
        <v>130</v>
      </c>
      <c r="D233" s="183"/>
      <c r="E233" s="177"/>
      <c r="F233" s="181"/>
      <c r="G233" s="182"/>
      <c r="H233" s="153"/>
      <c r="I233" s="154"/>
      <c r="J233" s="155"/>
      <c r="K233" s="153"/>
      <c r="L233" s="156"/>
      <c r="M233" s="195"/>
      <c r="N233" s="152"/>
      <c r="O233" s="23"/>
      <c r="P233" s="23"/>
      <c r="AH233" s="7">
        <v>0</v>
      </c>
    </row>
    <row r="234" spans="1:34" s="7" customFormat="1" ht="18.75" hidden="1" customHeight="1">
      <c r="A234" s="14" t="s">
        <v>100</v>
      </c>
      <c r="B234" s="14" t="s">
        <v>101</v>
      </c>
      <c r="C234" s="143"/>
      <c r="D234" s="183"/>
      <c r="E234" s="177"/>
      <c r="F234" s="181" t="str">
        <f>INDEX(PT_DIFFERENTIATION_VTAR,MATCH(A234,PT_DIFFERENTIATION_VTAR_ID,0))</f>
        <v>Плата за подключение (технологическое присоединение) к системе теплоснабжения</v>
      </c>
      <c r="G234" s="146" t="str">
        <f>INDEX(PT_DIFFERENTIATION_NTAR,MATCH(B234,PT_DIFFERENTIATION_NTAR_ID,0))</f>
        <v/>
      </c>
      <c r="H234" s="147"/>
      <c r="I234" s="148"/>
      <c r="J234" s="149"/>
      <c r="K234" s="157"/>
      <c r="L234" s="147" t="s">
        <v>76</v>
      </c>
      <c r="M234" s="195"/>
      <c r="N234" s="152"/>
      <c r="O234" s="23"/>
      <c r="P234" s="23"/>
      <c r="AH234" s="7">
        <v>0</v>
      </c>
    </row>
    <row r="235" spans="1:34" s="7" customFormat="1" ht="18.75" hidden="1" customHeight="1">
      <c r="A235" s="14"/>
      <c r="B235" s="14"/>
      <c r="C235" s="143" t="s">
        <v>79</v>
      </c>
      <c r="D235" s="183"/>
      <c r="E235" s="177"/>
      <c r="F235" s="181"/>
      <c r="G235" s="146"/>
      <c r="H235" s="153"/>
      <c r="I235" s="154" t="s">
        <v>78</v>
      </c>
      <c r="J235" s="155"/>
      <c r="K235" s="153"/>
      <c r="L235" s="156"/>
      <c r="M235" s="195"/>
      <c r="N235" s="152"/>
      <c r="O235" s="23"/>
      <c r="P235" s="23"/>
      <c r="AH235" s="7">
        <v>0</v>
      </c>
    </row>
    <row r="236" spans="1:34" s="7" customFormat="1" ht="0.75" hidden="1" customHeight="1">
      <c r="A236" s="14"/>
      <c r="B236" s="14"/>
      <c r="C236" s="143" t="s">
        <v>130</v>
      </c>
      <c r="D236" s="183"/>
      <c r="E236" s="177"/>
      <c r="F236" s="181"/>
      <c r="G236" s="182"/>
      <c r="H236" s="153"/>
      <c r="I236" s="154"/>
      <c r="J236" s="155"/>
      <c r="K236" s="153"/>
      <c r="L236" s="156"/>
      <c r="M236" s="195"/>
      <c r="N236" s="152"/>
      <c r="O236" s="23"/>
      <c r="P236" s="23"/>
      <c r="AH236" s="7">
        <v>0</v>
      </c>
    </row>
    <row r="237" spans="1:34" s="7" customFormat="1" ht="18.75" hidden="1" customHeight="1">
      <c r="A237" s="14" t="s">
        <v>102</v>
      </c>
      <c r="B237" s="14" t="s">
        <v>103</v>
      </c>
      <c r="C237" s="143"/>
      <c r="D237" s="183"/>
      <c r="E237" s="177"/>
      <c r="F237" s="181" t="str">
        <f>INDEX(PT_DIFFERENTIATION_VTAR,MATCH(A237,PT_DIFFERENTIATION_VTAR_ID,0))</f>
        <v>Плата за подключение (технологическое присоединение) к системе теплоснабжения (индивидуальная)</v>
      </c>
      <c r="G237" s="146" t="str">
        <f>INDEX(PT_DIFFERENTIATION_NTAR,MATCH(B237,PT_DIFFERENTIATION_NTAR_ID,0))</f>
        <v/>
      </c>
      <c r="H237" s="147"/>
      <c r="I237" s="148"/>
      <c r="J237" s="149"/>
      <c r="K237" s="157"/>
      <c r="L237" s="147" t="s">
        <v>76</v>
      </c>
      <c r="M237" s="195"/>
      <c r="N237" s="152"/>
      <c r="O237" s="23"/>
      <c r="P237" s="23"/>
      <c r="AH237" s="7">
        <v>0</v>
      </c>
    </row>
    <row r="238" spans="1:34" s="7" customFormat="1" ht="18.75" hidden="1" customHeight="1">
      <c r="A238" s="14"/>
      <c r="B238" s="14"/>
      <c r="C238" s="143" t="s">
        <v>79</v>
      </c>
      <c r="D238" s="183"/>
      <c r="E238" s="177"/>
      <c r="F238" s="181"/>
      <c r="G238" s="146"/>
      <c r="H238" s="153"/>
      <c r="I238" s="154" t="s">
        <v>78</v>
      </c>
      <c r="J238" s="155"/>
      <c r="K238" s="153"/>
      <c r="L238" s="156"/>
      <c r="M238" s="195"/>
      <c r="N238" s="152"/>
      <c r="O238" s="23"/>
      <c r="P238" s="23"/>
      <c r="AH238" s="7">
        <v>0</v>
      </c>
    </row>
    <row r="239" spans="1:34" s="7" customFormat="1" ht="0.75" hidden="1" customHeight="1">
      <c r="A239" s="14"/>
      <c r="B239" s="14"/>
      <c r="C239" s="143" t="s">
        <v>130</v>
      </c>
      <c r="D239" s="183"/>
      <c r="E239" s="177"/>
      <c r="F239" s="181"/>
      <c r="G239" s="182"/>
      <c r="H239" s="153"/>
      <c r="I239" s="154"/>
      <c r="J239" s="155"/>
      <c r="K239" s="153"/>
      <c r="L239" s="156"/>
      <c r="M239" s="195"/>
      <c r="N239" s="152"/>
      <c r="O239" s="23"/>
      <c r="P239" s="23"/>
      <c r="AH239" s="7">
        <v>0</v>
      </c>
    </row>
    <row r="240" spans="1:34" s="7" customFormat="1" ht="18.75" hidden="1" customHeight="1">
      <c r="A240" s="14" t="s">
        <v>104</v>
      </c>
      <c r="B240" s="14" t="s">
        <v>105</v>
      </c>
      <c r="C240" s="143"/>
      <c r="D240" s="183"/>
      <c r="E240" s="177"/>
      <c r="F240" s="181" t="str">
        <f>INDEX(PT_DIFFERENTIATION_VTAR,MATCH(A240,PT_DIFFERENTIATION_VTAR_ID,0))</f>
        <v>Тариф на питьевую воду (питьевое водоснабжение)</v>
      </c>
      <c r="G240" s="146" t="str">
        <f>INDEX(PT_DIFFERENTIATION_NTAR,MATCH(B240,PT_DIFFERENTIATION_NTAR_ID,0))</f>
        <v/>
      </c>
      <c r="H240" s="147"/>
      <c r="I240" s="148"/>
      <c r="J240" s="149"/>
      <c r="K240" s="157"/>
      <c r="L240" s="147" t="s">
        <v>76</v>
      </c>
      <c r="M240" s="195"/>
      <c r="N240" s="152"/>
      <c r="O240" s="23"/>
      <c r="P240" s="23"/>
      <c r="AH240" s="7">
        <v>0</v>
      </c>
    </row>
    <row r="241" spans="1:34" s="7" customFormat="1" ht="18.75" hidden="1" customHeight="1">
      <c r="A241" s="14"/>
      <c r="B241" s="14"/>
      <c r="C241" s="143" t="s">
        <v>79</v>
      </c>
      <c r="D241" s="183"/>
      <c r="E241" s="177"/>
      <c r="F241" s="181"/>
      <c r="G241" s="146"/>
      <c r="H241" s="153"/>
      <c r="I241" s="154" t="s">
        <v>78</v>
      </c>
      <c r="J241" s="155"/>
      <c r="K241" s="153"/>
      <c r="L241" s="156"/>
      <c r="M241" s="195"/>
      <c r="N241" s="152"/>
      <c r="O241" s="23"/>
      <c r="P241" s="23"/>
      <c r="AH241" s="7">
        <v>0</v>
      </c>
    </row>
    <row r="242" spans="1:34" s="7" customFormat="1" ht="0.75" hidden="1" customHeight="1">
      <c r="A242" s="14"/>
      <c r="B242" s="14"/>
      <c r="C242" s="143" t="s">
        <v>130</v>
      </c>
      <c r="D242" s="183"/>
      <c r="E242" s="177"/>
      <c r="F242" s="181"/>
      <c r="G242" s="182"/>
      <c r="H242" s="153"/>
      <c r="I242" s="154"/>
      <c r="J242" s="155"/>
      <c r="K242" s="153"/>
      <c r="L242" s="156"/>
      <c r="M242" s="195"/>
      <c r="N242" s="152"/>
      <c r="O242" s="23"/>
      <c r="P242" s="23"/>
      <c r="AH242" s="7">
        <v>0</v>
      </c>
    </row>
    <row r="243" spans="1:34" s="7" customFormat="1" ht="18.75" hidden="1" customHeight="1">
      <c r="A243" s="14" t="s">
        <v>106</v>
      </c>
      <c r="B243" s="14" t="s">
        <v>107</v>
      </c>
      <c r="C243" s="143"/>
      <c r="D243" s="183"/>
      <c r="E243" s="177"/>
      <c r="F243" s="181" t="str">
        <f>INDEX(PT_DIFFERENTIATION_VTAR,MATCH(A243,PT_DIFFERENTIATION_VTAR_ID,0))</f>
        <v>Тариф на техническую воду</v>
      </c>
      <c r="G243" s="146" t="str">
        <f>INDEX(PT_DIFFERENTIATION_NTAR,MATCH(B243,PT_DIFFERENTIATION_NTAR_ID,0))</f>
        <v/>
      </c>
      <c r="H243" s="147"/>
      <c r="I243" s="148"/>
      <c r="J243" s="149"/>
      <c r="K243" s="157"/>
      <c r="L243" s="147" t="s">
        <v>76</v>
      </c>
      <c r="M243" s="195"/>
      <c r="N243" s="152"/>
      <c r="O243" s="23"/>
      <c r="P243" s="23"/>
      <c r="AH243" s="7">
        <v>0</v>
      </c>
    </row>
    <row r="244" spans="1:34" s="7" customFormat="1" ht="18.75" hidden="1" customHeight="1">
      <c r="A244" s="14"/>
      <c r="B244" s="14"/>
      <c r="C244" s="143" t="s">
        <v>79</v>
      </c>
      <c r="D244" s="183"/>
      <c r="E244" s="177"/>
      <c r="F244" s="181"/>
      <c r="G244" s="146"/>
      <c r="H244" s="153"/>
      <c r="I244" s="154" t="s">
        <v>78</v>
      </c>
      <c r="J244" s="155"/>
      <c r="K244" s="153"/>
      <c r="L244" s="156"/>
      <c r="M244" s="195"/>
      <c r="N244" s="152"/>
      <c r="O244" s="23"/>
      <c r="P244" s="23"/>
      <c r="AH244" s="7">
        <v>0</v>
      </c>
    </row>
    <row r="245" spans="1:34" s="7" customFormat="1" ht="0.75" hidden="1" customHeight="1">
      <c r="A245" s="14"/>
      <c r="B245" s="14"/>
      <c r="C245" s="143" t="s">
        <v>130</v>
      </c>
      <c r="D245" s="183"/>
      <c r="E245" s="177"/>
      <c r="F245" s="181"/>
      <c r="G245" s="182"/>
      <c r="H245" s="153"/>
      <c r="I245" s="154"/>
      <c r="J245" s="155"/>
      <c r="K245" s="153"/>
      <c r="L245" s="156"/>
      <c r="M245" s="195"/>
      <c r="N245" s="152"/>
      <c r="O245" s="23"/>
      <c r="P245" s="23"/>
      <c r="AH245" s="7">
        <v>0</v>
      </c>
    </row>
    <row r="246" spans="1:34" s="7" customFormat="1" ht="18.75" hidden="1" customHeight="1">
      <c r="A246" s="14" t="s">
        <v>108</v>
      </c>
      <c r="B246" s="14" t="s">
        <v>109</v>
      </c>
      <c r="C246" s="143"/>
      <c r="D246" s="183"/>
      <c r="E246" s="177"/>
      <c r="F246" s="181" t="str">
        <f>INDEX(PT_DIFFERENTIATION_VTAR,MATCH(A246,PT_DIFFERENTIATION_VTAR_ID,0))</f>
        <v>Тариф на транспортировку воды</v>
      </c>
      <c r="G246" s="146" t="str">
        <f>INDEX(PT_DIFFERENTIATION_NTAR,MATCH(B246,PT_DIFFERENTIATION_NTAR_ID,0))</f>
        <v/>
      </c>
      <c r="H246" s="147"/>
      <c r="I246" s="148"/>
      <c r="J246" s="149"/>
      <c r="K246" s="157"/>
      <c r="L246" s="147" t="s">
        <v>76</v>
      </c>
      <c r="M246" s="195"/>
      <c r="N246" s="152"/>
      <c r="O246" s="23"/>
      <c r="P246" s="23"/>
      <c r="AH246" s="7">
        <v>0</v>
      </c>
    </row>
    <row r="247" spans="1:34" s="7" customFormat="1" ht="18.75" hidden="1" customHeight="1">
      <c r="A247" s="14"/>
      <c r="B247" s="14"/>
      <c r="C247" s="143" t="s">
        <v>79</v>
      </c>
      <c r="D247" s="183"/>
      <c r="E247" s="177"/>
      <c r="F247" s="181"/>
      <c r="G247" s="146"/>
      <c r="H247" s="153"/>
      <c r="I247" s="154" t="s">
        <v>78</v>
      </c>
      <c r="J247" s="155"/>
      <c r="K247" s="153"/>
      <c r="L247" s="156"/>
      <c r="M247" s="195"/>
      <c r="N247" s="152"/>
      <c r="O247" s="23"/>
      <c r="P247" s="23"/>
      <c r="AH247" s="7">
        <v>0</v>
      </c>
    </row>
    <row r="248" spans="1:34" s="7" customFormat="1" ht="0.75" hidden="1" customHeight="1">
      <c r="A248" s="14"/>
      <c r="B248" s="14"/>
      <c r="C248" s="143" t="s">
        <v>130</v>
      </c>
      <c r="D248" s="183"/>
      <c r="E248" s="177"/>
      <c r="F248" s="181"/>
      <c r="G248" s="182"/>
      <c r="H248" s="153"/>
      <c r="I248" s="154"/>
      <c r="J248" s="155"/>
      <c r="K248" s="153"/>
      <c r="L248" s="156"/>
      <c r="M248" s="195"/>
      <c r="N248" s="152"/>
      <c r="O248" s="23"/>
      <c r="P248" s="23"/>
      <c r="AH248" s="7">
        <v>0</v>
      </c>
    </row>
    <row r="249" spans="1:34" s="7" customFormat="1" ht="18.75" hidden="1" customHeight="1">
      <c r="A249" s="14" t="s">
        <v>110</v>
      </c>
      <c r="B249" s="14" t="s">
        <v>111</v>
      </c>
      <c r="C249" s="143"/>
      <c r="D249" s="183"/>
      <c r="E249" s="177"/>
      <c r="F249" s="181" t="str">
        <f>INDEX(PT_DIFFERENTIATION_VTAR,MATCH(A249,PT_DIFFERENTIATION_VTAR_ID,0))</f>
        <v>Тариф на подвоз воды</v>
      </c>
      <c r="G249" s="146" t="str">
        <f>INDEX(PT_DIFFERENTIATION_NTAR,MATCH(B249,PT_DIFFERENTIATION_NTAR_ID,0))</f>
        <v/>
      </c>
      <c r="H249" s="147"/>
      <c r="I249" s="148"/>
      <c r="J249" s="149"/>
      <c r="K249" s="157"/>
      <c r="L249" s="147" t="s">
        <v>76</v>
      </c>
      <c r="M249" s="195"/>
      <c r="N249" s="152"/>
      <c r="O249" s="23"/>
      <c r="P249" s="23"/>
      <c r="AH249" s="7">
        <v>0</v>
      </c>
    </row>
    <row r="250" spans="1:34" s="7" customFormat="1" ht="18.75" hidden="1" customHeight="1">
      <c r="A250" s="14"/>
      <c r="B250" s="14"/>
      <c r="C250" s="143" t="s">
        <v>79</v>
      </c>
      <c r="D250" s="183"/>
      <c r="E250" s="177"/>
      <c r="F250" s="181"/>
      <c r="G250" s="146"/>
      <c r="H250" s="153"/>
      <c r="I250" s="154" t="s">
        <v>78</v>
      </c>
      <c r="J250" s="155"/>
      <c r="K250" s="153"/>
      <c r="L250" s="156"/>
      <c r="M250" s="195"/>
      <c r="N250" s="152"/>
      <c r="O250" s="23"/>
      <c r="P250" s="23"/>
      <c r="AH250" s="7">
        <v>0</v>
      </c>
    </row>
    <row r="251" spans="1:34" s="7" customFormat="1" ht="0.75" hidden="1" customHeight="1">
      <c r="A251" s="14"/>
      <c r="B251" s="14"/>
      <c r="C251" s="143" t="s">
        <v>130</v>
      </c>
      <c r="D251" s="183"/>
      <c r="E251" s="177"/>
      <c r="F251" s="181"/>
      <c r="G251" s="182"/>
      <c r="H251" s="153"/>
      <c r="I251" s="154"/>
      <c r="J251" s="155"/>
      <c r="K251" s="153"/>
      <c r="L251" s="156"/>
      <c r="M251" s="195"/>
      <c r="N251" s="152"/>
      <c r="O251" s="23"/>
      <c r="P251" s="23"/>
      <c r="AH251" s="7">
        <v>0</v>
      </c>
    </row>
    <row r="252" spans="1:34" s="7" customFormat="1" ht="18.75" hidden="1" customHeight="1">
      <c r="A252" s="14" t="s">
        <v>112</v>
      </c>
      <c r="B252" s="14" t="s">
        <v>113</v>
      </c>
      <c r="C252" s="143"/>
      <c r="D252" s="183"/>
      <c r="E252" s="177"/>
      <c r="F252" s="181" t="str">
        <f>INDEX(PT_DIFFERENTIATION_VTAR,MATCH(A252,PT_DIFFERENTIATION_VTAR_ID,0))</f>
        <v>Тариф на подключение (технологическое присоединение) к централизованной системе холодного водоснабжения</v>
      </c>
      <c r="G252" s="146" t="str">
        <f>INDEX(PT_DIFFERENTIATION_NTAR,MATCH(B252,PT_DIFFERENTIATION_NTAR_ID,0))</f>
        <v/>
      </c>
      <c r="H252" s="147"/>
      <c r="I252" s="148"/>
      <c r="J252" s="149"/>
      <c r="K252" s="157"/>
      <c r="L252" s="147" t="s">
        <v>76</v>
      </c>
      <c r="M252" s="195"/>
      <c r="N252" s="152"/>
      <c r="O252" s="23"/>
      <c r="P252" s="23"/>
      <c r="AH252" s="7">
        <v>0</v>
      </c>
    </row>
    <row r="253" spans="1:34" s="7" customFormat="1" ht="18.75" hidden="1" customHeight="1">
      <c r="A253" s="14"/>
      <c r="B253" s="14"/>
      <c r="C253" s="143" t="s">
        <v>79</v>
      </c>
      <c r="D253" s="183"/>
      <c r="E253" s="177"/>
      <c r="F253" s="181"/>
      <c r="G253" s="146"/>
      <c r="H253" s="153"/>
      <c r="I253" s="154" t="s">
        <v>78</v>
      </c>
      <c r="J253" s="155"/>
      <c r="K253" s="153"/>
      <c r="L253" s="156"/>
      <c r="M253" s="195"/>
      <c r="N253" s="152"/>
      <c r="O253" s="23"/>
      <c r="P253" s="23"/>
      <c r="AH253" s="7">
        <v>0</v>
      </c>
    </row>
    <row r="254" spans="1:34" s="7" customFormat="1" ht="0.75" hidden="1" customHeight="1">
      <c r="A254" s="14"/>
      <c r="B254" s="14"/>
      <c r="C254" s="143" t="s">
        <v>130</v>
      </c>
      <c r="D254" s="183"/>
      <c r="E254" s="177"/>
      <c r="F254" s="181"/>
      <c r="G254" s="182"/>
      <c r="H254" s="153"/>
      <c r="I254" s="154"/>
      <c r="J254" s="155"/>
      <c r="K254" s="153"/>
      <c r="L254" s="156"/>
      <c r="M254" s="195"/>
      <c r="N254" s="152"/>
      <c r="O254" s="23"/>
      <c r="P254" s="23"/>
      <c r="AH254" s="7">
        <v>0</v>
      </c>
    </row>
    <row r="255" spans="1:34" s="7" customFormat="1" ht="18.75" hidden="1" customHeight="1">
      <c r="A255" s="14" t="s">
        <v>114</v>
      </c>
      <c r="B255" s="14" t="s">
        <v>115</v>
      </c>
      <c r="C255" s="143"/>
      <c r="D255" s="183"/>
      <c r="E255" s="177"/>
      <c r="F255" s="181" t="str">
        <f>INDEX(PT_DIFFERENTIATION_VTAR,MATCH(A255,PT_DIFFERENTIATION_VTAR_ID,0))</f>
        <v>Тариф на горячую воду (горячее водоснабжение)</v>
      </c>
      <c r="G255" s="146" t="str">
        <f>INDEX(PT_DIFFERENTIATION_NTAR,MATCH(B255,PT_DIFFERENTIATION_NTAR_ID,0))</f>
        <v/>
      </c>
      <c r="H255" s="147"/>
      <c r="I255" s="148"/>
      <c r="J255" s="149"/>
      <c r="K255" s="157"/>
      <c r="L255" s="147" t="s">
        <v>76</v>
      </c>
      <c r="M255" s="195"/>
      <c r="N255" s="152"/>
      <c r="O255" s="23"/>
      <c r="P255" s="23"/>
      <c r="AH255" s="7">
        <v>0</v>
      </c>
    </row>
    <row r="256" spans="1:34" s="7" customFormat="1" ht="18.75" hidden="1" customHeight="1">
      <c r="A256" s="14"/>
      <c r="B256" s="14"/>
      <c r="C256" s="143" t="s">
        <v>79</v>
      </c>
      <c r="D256" s="183"/>
      <c r="E256" s="177"/>
      <c r="F256" s="181"/>
      <c r="G256" s="146"/>
      <c r="H256" s="153"/>
      <c r="I256" s="154" t="s">
        <v>78</v>
      </c>
      <c r="J256" s="155"/>
      <c r="K256" s="153"/>
      <c r="L256" s="156"/>
      <c r="M256" s="195"/>
      <c r="N256" s="152"/>
      <c r="O256" s="23"/>
      <c r="P256" s="23"/>
      <c r="AH256" s="7">
        <v>0</v>
      </c>
    </row>
    <row r="257" spans="1:34" s="7" customFormat="1" ht="0.75" hidden="1" customHeight="1">
      <c r="A257" s="14"/>
      <c r="B257" s="14"/>
      <c r="C257" s="143" t="s">
        <v>130</v>
      </c>
      <c r="D257" s="183"/>
      <c r="E257" s="177"/>
      <c r="F257" s="181"/>
      <c r="G257" s="182"/>
      <c r="H257" s="153"/>
      <c r="I257" s="154"/>
      <c r="J257" s="155"/>
      <c r="K257" s="153"/>
      <c r="L257" s="156"/>
      <c r="M257" s="195"/>
      <c r="N257" s="152"/>
      <c r="O257" s="23"/>
      <c r="P257" s="23"/>
      <c r="AH257" s="7">
        <v>0</v>
      </c>
    </row>
    <row r="258" spans="1:34" s="7" customFormat="1" ht="18.75" hidden="1" customHeight="1">
      <c r="A258" s="14" t="s">
        <v>116</v>
      </c>
      <c r="B258" s="14" t="s">
        <v>117</v>
      </c>
      <c r="C258" s="143"/>
      <c r="D258" s="183"/>
      <c r="E258" s="177"/>
      <c r="F258" s="181" t="str">
        <f>INDEX(PT_DIFFERENTIATION_VTAR,MATCH(A258,PT_DIFFERENTIATION_VTAR_ID,0))</f>
        <v>Тариф на транспортировку горячей воды</v>
      </c>
      <c r="G258" s="146" t="str">
        <f>INDEX(PT_DIFFERENTIATION_NTAR,MATCH(B258,PT_DIFFERENTIATION_NTAR_ID,0))</f>
        <v/>
      </c>
      <c r="H258" s="147"/>
      <c r="I258" s="148"/>
      <c r="J258" s="149"/>
      <c r="K258" s="157"/>
      <c r="L258" s="147" t="s">
        <v>76</v>
      </c>
      <c r="M258" s="195"/>
      <c r="N258" s="152"/>
      <c r="O258" s="23"/>
      <c r="P258" s="23"/>
      <c r="AH258" s="7">
        <v>0</v>
      </c>
    </row>
    <row r="259" spans="1:34" s="7" customFormat="1" ht="18.75" hidden="1" customHeight="1">
      <c r="A259" s="14"/>
      <c r="B259" s="14"/>
      <c r="C259" s="143" t="s">
        <v>79</v>
      </c>
      <c r="D259" s="183"/>
      <c r="E259" s="177"/>
      <c r="F259" s="181"/>
      <c r="G259" s="146"/>
      <c r="H259" s="153"/>
      <c r="I259" s="154" t="s">
        <v>78</v>
      </c>
      <c r="J259" s="155"/>
      <c r="K259" s="153"/>
      <c r="L259" s="156"/>
      <c r="M259" s="195"/>
      <c r="N259" s="152"/>
      <c r="O259" s="23"/>
      <c r="P259" s="23"/>
      <c r="AH259" s="7">
        <v>0</v>
      </c>
    </row>
    <row r="260" spans="1:34" s="7" customFormat="1" ht="0.75" hidden="1" customHeight="1">
      <c r="A260" s="14"/>
      <c r="B260" s="14"/>
      <c r="C260" s="143" t="s">
        <v>130</v>
      </c>
      <c r="D260" s="183"/>
      <c r="E260" s="177"/>
      <c r="F260" s="181"/>
      <c r="G260" s="182"/>
      <c r="H260" s="153"/>
      <c r="I260" s="154"/>
      <c r="J260" s="155"/>
      <c r="K260" s="153"/>
      <c r="L260" s="156"/>
      <c r="M260" s="195"/>
      <c r="N260" s="152"/>
      <c r="O260" s="23"/>
      <c r="P260" s="23"/>
      <c r="AH260" s="7">
        <v>0</v>
      </c>
    </row>
    <row r="261" spans="1:34" s="7" customFormat="1" ht="18.75" hidden="1" customHeight="1">
      <c r="A261" s="14" t="s">
        <v>118</v>
      </c>
      <c r="B261" s="14" t="s">
        <v>119</v>
      </c>
      <c r="C261" s="143"/>
      <c r="D261" s="183"/>
      <c r="E261" s="177"/>
      <c r="F261" s="181" t="str">
        <f>INDEX(PT_DIFFERENTIATION_VTAR,MATCH(A261,PT_DIFFERENTIATION_VTAR_ID,0))</f>
        <v>Тариф на подключение (технологическое присоединение) к централизованной системе горячего водоснабжения</v>
      </c>
      <c r="G261" s="146" t="str">
        <f>INDEX(PT_DIFFERENTIATION_NTAR,MATCH(B261,PT_DIFFERENTIATION_NTAR_ID,0))</f>
        <v/>
      </c>
      <c r="H261" s="147"/>
      <c r="I261" s="148"/>
      <c r="J261" s="149"/>
      <c r="K261" s="157"/>
      <c r="L261" s="147" t="s">
        <v>76</v>
      </c>
      <c r="M261" s="195"/>
      <c r="N261" s="152"/>
      <c r="O261" s="23"/>
      <c r="P261" s="23"/>
      <c r="AH261" s="7">
        <v>0</v>
      </c>
    </row>
    <row r="262" spans="1:34" s="7" customFormat="1" ht="18.75" hidden="1" customHeight="1">
      <c r="A262" s="14"/>
      <c r="B262" s="14"/>
      <c r="C262" s="143" t="s">
        <v>79</v>
      </c>
      <c r="D262" s="183"/>
      <c r="E262" s="177"/>
      <c r="F262" s="181"/>
      <c r="G262" s="146"/>
      <c r="H262" s="153"/>
      <c r="I262" s="154" t="s">
        <v>78</v>
      </c>
      <c r="J262" s="155"/>
      <c r="K262" s="153"/>
      <c r="L262" s="156"/>
      <c r="M262" s="195"/>
      <c r="N262" s="152"/>
      <c r="O262" s="23"/>
      <c r="P262" s="23"/>
      <c r="AH262" s="7">
        <v>0</v>
      </c>
    </row>
    <row r="263" spans="1:34" s="7" customFormat="1" ht="0.75" hidden="1" customHeight="1">
      <c r="A263" s="14"/>
      <c r="B263" s="14"/>
      <c r="C263" s="143" t="s">
        <v>130</v>
      </c>
      <c r="D263" s="183"/>
      <c r="E263" s="177"/>
      <c r="F263" s="181"/>
      <c r="G263" s="182"/>
      <c r="H263" s="153"/>
      <c r="I263" s="154"/>
      <c r="J263" s="155"/>
      <c r="K263" s="153"/>
      <c r="L263" s="156"/>
      <c r="M263" s="195"/>
      <c r="N263" s="152"/>
      <c r="O263" s="23"/>
      <c r="P263" s="23"/>
      <c r="AH263" s="7">
        <v>0</v>
      </c>
    </row>
    <row r="264" spans="1:34" s="7" customFormat="1" ht="18.75" hidden="1" customHeight="1">
      <c r="A264" s="14" t="s">
        <v>120</v>
      </c>
      <c r="B264" s="14" t="s">
        <v>121</v>
      </c>
      <c r="C264" s="143"/>
      <c r="D264" s="183"/>
      <c r="E264" s="177"/>
      <c r="F264" s="181" t="str">
        <f>INDEX(PT_DIFFERENTIATION_VTAR,MATCH(A264,PT_DIFFERENTIATION_VTAR_ID,0))</f>
        <v>Тариф на водоотведение</v>
      </c>
      <c r="G264" s="146" t="str">
        <f>INDEX(PT_DIFFERENTIATION_NTAR,MATCH(B264,PT_DIFFERENTIATION_NTAR_ID,0))</f>
        <v/>
      </c>
      <c r="H264" s="147"/>
      <c r="I264" s="148"/>
      <c r="J264" s="149"/>
      <c r="K264" s="157"/>
      <c r="L264" s="147" t="s">
        <v>76</v>
      </c>
      <c r="M264" s="195"/>
      <c r="N264" s="152"/>
      <c r="O264" s="23"/>
      <c r="P264" s="23"/>
      <c r="AH264" s="7">
        <v>0</v>
      </c>
    </row>
    <row r="265" spans="1:34" s="7" customFormat="1" ht="18.75" hidden="1" customHeight="1">
      <c r="A265" s="14"/>
      <c r="B265" s="14"/>
      <c r="C265" s="143" t="s">
        <v>79</v>
      </c>
      <c r="D265" s="183"/>
      <c r="E265" s="177"/>
      <c r="F265" s="181"/>
      <c r="G265" s="146"/>
      <c r="H265" s="153"/>
      <c r="I265" s="154" t="s">
        <v>78</v>
      </c>
      <c r="J265" s="155"/>
      <c r="K265" s="153"/>
      <c r="L265" s="156"/>
      <c r="M265" s="195"/>
      <c r="N265" s="152"/>
      <c r="O265" s="23"/>
      <c r="P265" s="23"/>
      <c r="AH265" s="7">
        <v>0</v>
      </c>
    </row>
    <row r="266" spans="1:34" s="7" customFormat="1" ht="0.75" hidden="1" customHeight="1">
      <c r="A266" s="14"/>
      <c r="B266" s="14"/>
      <c r="C266" s="143" t="s">
        <v>130</v>
      </c>
      <c r="D266" s="183"/>
      <c r="E266" s="177"/>
      <c r="F266" s="181"/>
      <c r="G266" s="182"/>
      <c r="H266" s="153"/>
      <c r="I266" s="154"/>
      <c r="J266" s="155"/>
      <c r="K266" s="153"/>
      <c r="L266" s="156"/>
      <c r="M266" s="195"/>
      <c r="N266" s="152"/>
      <c r="O266" s="23"/>
      <c r="P266" s="23"/>
      <c r="AH266" s="7">
        <v>0</v>
      </c>
    </row>
    <row r="267" spans="1:34" s="7" customFormat="1" ht="18.75" hidden="1" customHeight="1">
      <c r="A267" s="14" t="s">
        <v>122</v>
      </c>
      <c r="B267" s="14" t="s">
        <v>123</v>
      </c>
      <c r="C267" s="143"/>
      <c r="D267" s="183"/>
      <c r="E267" s="177"/>
      <c r="F267" s="181" t="str">
        <f>INDEX(PT_DIFFERENTIATION_VTAR,MATCH(A267,PT_DIFFERENTIATION_VTAR_ID,0))</f>
        <v>Тариф на транспортировку сточных вод</v>
      </c>
      <c r="G267" s="146" t="str">
        <f>INDEX(PT_DIFFERENTIATION_NTAR,MATCH(B267,PT_DIFFERENTIATION_NTAR_ID,0))</f>
        <v/>
      </c>
      <c r="H267" s="147"/>
      <c r="I267" s="148"/>
      <c r="J267" s="149"/>
      <c r="K267" s="157"/>
      <c r="L267" s="147" t="s">
        <v>76</v>
      </c>
      <c r="M267" s="195"/>
      <c r="N267" s="152"/>
      <c r="O267" s="23"/>
      <c r="P267" s="23"/>
      <c r="AH267" s="7">
        <v>0</v>
      </c>
    </row>
    <row r="268" spans="1:34" s="7" customFormat="1" ht="18.75" hidden="1" customHeight="1">
      <c r="A268" s="14"/>
      <c r="B268" s="14"/>
      <c r="C268" s="143" t="s">
        <v>79</v>
      </c>
      <c r="D268" s="183"/>
      <c r="E268" s="177"/>
      <c r="F268" s="181"/>
      <c r="G268" s="146"/>
      <c r="H268" s="153"/>
      <c r="I268" s="154" t="s">
        <v>78</v>
      </c>
      <c r="J268" s="155"/>
      <c r="K268" s="153"/>
      <c r="L268" s="156"/>
      <c r="M268" s="195"/>
      <c r="N268" s="152"/>
      <c r="O268" s="23"/>
      <c r="P268" s="23"/>
      <c r="AH268" s="7">
        <v>0</v>
      </c>
    </row>
    <row r="269" spans="1:34" s="7" customFormat="1" ht="0.75" hidden="1" customHeight="1">
      <c r="A269" s="14"/>
      <c r="B269" s="14"/>
      <c r="C269" s="143" t="s">
        <v>130</v>
      </c>
      <c r="D269" s="183"/>
      <c r="E269" s="177"/>
      <c r="F269" s="181"/>
      <c r="G269" s="182"/>
      <c r="H269" s="153"/>
      <c r="I269" s="154"/>
      <c r="J269" s="155"/>
      <c r="K269" s="153"/>
      <c r="L269" s="156"/>
      <c r="M269" s="195"/>
      <c r="N269" s="152"/>
      <c r="O269" s="23"/>
      <c r="P269" s="23"/>
      <c r="AH269" s="7">
        <v>0</v>
      </c>
    </row>
    <row r="270" spans="1:34" s="7" customFormat="1" ht="18.75" hidden="1" customHeight="1">
      <c r="A270" s="14" t="s">
        <v>124</v>
      </c>
      <c r="B270" s="14" t="s">
        <v>125</v>
      </c>
      <c r="C270" s="143"/>
      <c r="D270" s="183"/>
      <c r="E270" s="177"/>
      <c r="F270" s="181" t="str">
        <f>INDEX(PT_DIFFERENTIATION_VTAR,MATCH(A270,PT_DIFFERENTIATION_VTAR_ID,0))</f>
        <v>Тариф на подключение (технологическое присоединение) к централизованной системе водоотведения</v>
      </c>
      <c r="G270" s="146" t="str">
        <f>INDEX(PT_DIFFERENTIATION_NTAR,MATCH(B270,PT_DIFFERENTIATION_NTAR_ID,0))</f>
        <v/>
      </c>
      <c r="H270" s="147"/>
      <c r="I270" s="148"/>
      <c r="J270" s="149"/>
      <c r="K270" s="157"/>
      <c r="L270" s="147" t="s">
        <v>76</v>
      </c>
      <c r="M270" s="195"/>
      <c r="N270" s="152"/>
      <c r="O270" s="23"/>
      <c r="P270" s="23"/>
      <c r="AH270" s="7">
        <v>0</v>
      </c>
    </row>
    <row r="271" spans="1:34" s="7" customFormat="1" ht="18.75" hidden="1" customHeight="1">
      <c r="A271" s="14"/>
      <c r="B271" s="14"/>
      <c r="C271" s="143" t="s">
        <v>79</v>
      </c>
      <c r="D271" s="183"/>
      <c r="E271" s="177"/>
      <c r="F271" s="181"/>
      <c r="G271" s="146"/>
      <c r="H271" s="153"/>
      <c r="I271" s="154" t="s">
        <v>78</v>
      </c>
      <c r="J271" s="155"/>
      <c r="K271" s="153"/>
      <c r="L271" s="156"/>
      <c r="M271" s="195"/>
      <c r="N271" s="152"/>
      <c r="O271" s="23"/>
      <c r="P271" s="23"/>
      <c r="AH271" s="7">
        <v>0</v>
      </c>
    </row>
    <row r="272" spans="1:34" s="7" customFormat="1" ht="1.1499999999999999" customHeight="1">
      <c r="A272" s="14"/>
      <c r="B272" s="14"/>
      <c r="C272" s="143" t="s">
        <v>130</v>
      </c>
      <c r="D272" s="183"/>
      <c r="E272" s="177"/>
      <c r="F272" s="181"/>
      <c r="G272" s="182"/>
      <c r="H272" s="153"/>
      <c r="I272" s="154"/>
      <c r="J272" s="155"/>
      <c r="K272" s="153"/>
      <c r="L272" s="156"/>
      <c r="M272" s="195"/>
      <c r="N272" s="152"/>
      <c r="O272" s="23"/>
      <c r="P272" s="23"/>
      <c r="AH272" s="7">
        <v>1</v>
      </c>
    </row>
    <row r="273" spans="1:34" ht="27.4" customHeight="1">
      <c r="A273" s="14"/>
      <c r="B273" s="14"/>
      <c r="D273" s="84"/>
      <c r="E273" s="189" t="s">
        <v>133</v>
      </c>
      <c r="F273" s="17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73" s="174"/>
      <c r="H273" s="174"/>
      <c r="I273" s="174"/>
      <c r="J273" s="174"/>
      <c r="K273" s="174"/>
      <c r="L273" s="174"/>
      <c r="M273" s="190"/>
      <c r="N273" s="152"/>
      <c r="AH273" s="7">
        <v>26</v>
      </c>
    </row>
    <row r="274" spans="1:34" s="7" customFormat="1" ht="60.75" hidden="1" customHeight="1">
      <c r="A274" s="14" t="s">
        <v>74</v>
      </c>
      <c r="B274" s="14" t="s">
        <v>75</v>
      </c>
      <c r="C274" s="143"/>
      <c r="D274" s="183"/>
      <c r="E274" s="177"/>
      <c r="F274" s="181" t="str">
        <f>INDEX(PT_DIFFERENTIATION_VTAR,MATCH(A274,PT_DIFFERENTIATION_VTAR_ID,0))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4" s="146" t="str">
        <f>INDEX(PT_DIFFERENTIATION_NTAR,MATCH(B274,PT_DIFFERENTIATION_NTAR_ID,0))</f>
        <v/>
      </c>
      <c r="H274" s="147"/>
      <c r="I274" s="148"/>
      <c r="J274" s="149"/>
      <c r="K274" s="157"/>
      <c r="L274" s="147" t="s">
        <v>76</v>
      </c>
      <c r="M274" s="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4" s="152"/>
      <c r="O274" s="23"/>
      <c r="P274" s="23"/>
      <c r="AH274" s="7">
        <v>0</v>
      </c>
    </row>
    <row r="275" spans="1:34" s="7" customFormat="1" ht="18.75" hidden="1" customHeight="1">
      <c r="A275" s="14"/>
      <c r="B275" s="14"/>
      <c r="C275" s="143" t="s">
        <v>79</v>
      </c>
      <c r="D275" s="183"/>
      <c r="E275" s="177"/>
      <c r="F275" s="181"/>
      <c r="G275" s="146"/>
      <c r="H275" s="153"/>
      <c r="I275" s="154" t="s">
        <v>78</v>
      </c>
      <c r="J275" s="155"/>
      <c r="K275" s="153"/>
      <c r="L275" s="156"/>
      <c r="M275" s="180"/>
      <c r="N275" s="152"/>
      <c r="O275" s="23"/>
      <c r="P275" s="23"/>
      <c r="AH275" s="7">
        <v>0</v>
      </c>
    </row>
    <row r="276" spans="1:34" s="7" customFormat="1" ht="0.75" hidden="1" customHeight="1">
      <c r="A276" s="14"/>
      <c r="B276" s="14"/>
      <c r="C276" s="143" t="s">
        <v>130</v>
      </c>
      <c r="D276" s="183"/>
      <c r="E276" s="177"/>
      <c r="F276" s="181"/>
      <c r="G276" s="182"/>
      <c r="H276" s="153"/>
      <c r="I276" s="154"/>
      <c r="J276" s="155"/>
      <c r="K276" s="153"/>
      <c r="L276" s="156"/>
      <c r="M276" s="180"/>
      <c r="N276" s="152"/>
      <c r="O276" s="23"/>
      <c r="P276" s="23"/>
      <c r="AH276" s="7">
        <v>0</v>
      </c>
    </row>
    <row r="277" spans="1:34" s="7" customFormat="1" ht="45" customHeight="1">
      <c r="A277" s="14" t="s">
        <v>88</v>
      </c>
      <c r="B277" s="14" t="s">
        <v>66</v>
      </c>
      <c r="C277" s="143"/>
      <c r="D277" s="183"/>
      <c r="E277" s="177"/>
      <c r="F277" s="181" t="str">
        <f>INDEX(PT_DIFFERENTIATION_VTAR,MATCH(A277,PT_DIFFERENTIATION_VTAR_ID,0))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7" s="146" t="str">
        <f>INDEX(PT_DIFFERENTIATION_NTAR,MATCH(B277,PT_DIFFERENTIATION_NTAR_ID,0))</f>
        <v>Тариф на тепловую энергию (мощность)</v>
      </c>
      <c r="H277" s="147"/>
      <c r="I277" s="148">
        <v>46388</v>
      </c>
      <c r="J277" s="149">
        <v>46752</v>
      </c>
      <c r="K277" s="157">
        <v>0</v>
      </c>
      <c r="L277" s="147" t="s">
        <v>76</v>
      </c>
      <c r="M277" s="193"/>
      <c r="N277" s="152"/>
      <c r="O277" s="23"/>
      <c r="P277" s="23"/>
      <c r="AH277" s="7">
        <v>0</v>
      </c>
    </row>
    <row r="278" spans="1:34" s="7" customFormat="1" ht="56.25" customHeight="1">
      <c r="A278" s="14"/>
      <c r="B278" s="14"/>
      <c r="C278" s="143"/>
      <c r="D278" s="186"/>
      <c r="E278" s="187"/>
      <c r="F278" s="187"/>
      <c r="G278" s="187"/>
      <c r="H278" s="122" t="s">
        <v>37</v>
      </c>
      <c r="I278" s="148">
        <v>46753</v>
      </c>
      <c r="J278" s="149">
        <v>47118</v>
      </c>
      <c r="K278" s="157">
        <v>0</v>
      </c>
      <c r="L278" s="147" t="s">
        <v>76</v>
      </c>
      <c r="M278" s="151"/>
      <c r="N278" s="152"/>
      <c r="O278" s="23"/>
      <c r="P278" s="23"/>
      <c r="AH278" s="7">
        <v>0</v>
      </c>
    </row>
    <row r="279" spans="1:34" s="7" customFormat="1" ht="18.75" customHeight="1">
      <c r="A279" s="14"/>
      <c r="B279" s="14"/>
      <c r="C279" s="143" t="s">
        <v>79</v>
      </c>
      <c r="D279" s="183"/>
      <c r="E279" s="177"/>
      <c r="F279" s="181"/>
      <c r="G279" s="146"/>
      <c r="H279" s="153"/>
      <c r="I279" s="154" t="s">
        <v>78</v>
      </c>
      <c r="J279" s="155"/>
      <c r="K279" s="153"/>
      <c r="L279" s="156"/>
      <c r="M279" s="194"/>
      <c r="N279" s="152"/>
      <c r="O279" s="23"/>
      <c r="P279" s="23"/>
      <c r="AH279" s="7">
        <v>0</v>
      </c>
    </row>
    <row r="280" spans="1:34" s="7" customFormat="1" ht="0.75" customHeight="1">
      <c r="A280" s="14"/>
      <c r="B280" s="14"/>
      <c r="C280" s="143" t="s">
        <v>130</v>
      </c>
      <c r="D280" s="183"/>
      <c r="E280" s="177"/>
      <c r="F280" s="181"/>
      <c r="G280" s="182"/>
      <c r="H280" s="153"/>
      <c r="I280" s="154"/>
      <c r="J280" s="155"/>
      <c r="K280" s="153"/>
      <c r="L280" s="156"/>
      <c r="M280" s="195"/>
      <c r="N280" s="152"/>
      <c r="O280" s="23"/>
      <c r="P280" s="23"/>
      <c r="AH280" s="7">
        <v>0</v>
      </c>
    </row>
    <row r="281" spans="1:34" s="7" customFormat="1" ht="45" hidden="1" customHeight="1">
      <c r="A281" s="14" t="s">
        <v>90</v>
      </c>
      <c r="B281" s="14" t="s">
        <v>91</v>
      </c>
      <c r="C281" s="143"/>
      <c r="D281" s="183"/>
      <c r="E281" s="177"/>
      <c r="F281" s="181" t="str">
        <f>INDEX(PT_DIFFERENTIATION_VTAR,MATCH(A281,PT_DIFFERENTIATION_VTAR_ID,0))</f>
        <v>Тарифы на теплоноситель, поставляемый теплоснабжающими организациями потребителям, другим теплоснабжающим организациям</v>
      </c>
      <c r="G281" s="146" t="str">
        <f>INDEX(PT_DIFFERENTIATION_NTAR,MATCH(B281,PT_DIFFERENTIATION_NTAR_ID,0))</f>
        <v/>
      </c>
      <c r="H281" s="147"/>
      <c r="I281" s="148"/>
      <c r="J281" s="149"/>
      <c r="K281" s="157"/>
      <c r="L281" s="147" t="s">
        <v>76</v>
      </c>
      <c r="M281" s="195"/>
      <c r="N281" s="152"/>
      <c r="O281" s="23"/>
      <c r="P281" s="23"/>
      <c r="AH281" s="7">
        <v>0</v>
      </c>
    </row>
    <row r="282" spans="1:34" s="7" customFormat="1" ht="18.75" hidden="1" customHeight="1">
      <c r="A282" s="14"/>
      <c r="B282" s="14"/>
      <c r="C282" s="143" t="s">
        <v>79</v>
      </c>
      <c r="D282" s="183"/>
      <c r="E282" s="177"/>
      <c r="F282" s="181"/>
      <c r="G282" s="146"/>
      <c r="H282" s="153"/>
      <c r="I282" s="154" t="s">
        <v>78</v>
      </c>
      <c r="J282" s="155"/>
      <c r="K282" s="153"/>
      <c r="L282" s="156"/>
      <c r="M282" s="195"/>
      <c r="N282" s="152"/>
      <c r="O282" s="23"/>
      <c r="P282" s="23"/>
      <c r="AH282" s="7">
        <v>0</v>
      </c>
    </row>
    <row r="283" spans="1:34" s="7" customFormat="1" ht="0.75" hidden="1" customHeight="1">
      <c r="A283" s="14"/>
      <c r="B283" s="14"/>
      <c r="C283" s="143" t="s">
        <v>130</v>
      </c>
      <c r="D283" s="183"/>
      <c r="E283" s="177"/>
      <c r="F283" s="181"/>
      <c r="G283" s="182"/>
      <c r="H283" s="153"/>
      <c r="I283" s="154"/>
      <c r="J283" s="155"/>
      <c r="K283" s="153"/>
      <c r="L283" s="156"/>
      <c r="M283" s="195"/>
      <c r="N283" s="152"/>
      <c r="O283" s="23"/>
      <c r="P283" s="23"/>
      <c r="AH283" s="7">
        <v>0</v>
      </c>
    </row>
    <row r="284" spans="1:34" s="7" customFormat="1" ht="45" hidden="1" customHeight="1">
      <c r="A284" s="14" t="s">
        <v>92</v>
      </c>
      <c r="B284" s="14" t="s">
        <v>93</v>
      </c>
      <c r="C284" s="143"/>
      <c r="D284" s="183"/>
      <c r="E284" s="177"/>
      <c r="F284" s="181" t="str">
        <f>INDEX(PT_DIFFERENTIATION_VTAR,MATCH(A284,PT_DIFFERENTIATION_VTAR_ID,0))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84" s="146" t="str">
        <f>INDEX(PT_DIFFERENTIATION_NTAR,MATCH(B284,PT_DIFFERENTIATION_NTAR_ID,0))</f>
        <v/>
      </c>
      <c r="H284" s="147"/>
      <c r="I284" s="148"/>
      <c r="J284" s="149"/>
      <c r="K284" s="157"/>
      <c r="L284" s="147" t="s">
        <v>76</v>
      </c>
      <c r="M284" s="195"/>
      <c r="N284" s="152"/>
      <c r="O284" s="23"/>
      <c r="P284" s="23"/>
      <c r="AH284" s="7">
        <v>0</v>
      </c>
    </row>
    <row r="285" spans="1:34" s="7" customFormat="1" ht="18.75" hidden="1" customHeight="1">
      <c r="A285" s="14"/>
      <c r="B285" s="14"/>
      <c r="C285" s="143" t="s">
        <v>79</v>
      </c>
      <c r="D285" s="183"/>
      <c r="E285" s="177"/>
      <c r="F285" s="181"/>
      <c r="G285" s="146"/>
      <c r="H285" s="153"/>
      <c r="I285" s="154" t="s">
        <v>78</v>
      </c>
      <c r="J285" s="155"/>
      <c r="K285" s="153"/>
      <c r="L285" s="156"/>
      <c r="M285" s="195"/>
      <c r="N285" s="152"/>
      <c r="O285" s="23"/>
      <c r="P285" s="23"/>
      <c r="AH285" s="7">
        <v>0</v>
      </c>
    </row>
    <row r="286" spans="1:34" s="7" customFormat="1" ht="0.75" hidden="1" customHeight="1">
      <c r="A286" s="14"/>
      <c r="B286" s="14"/>
      <c r="C286" s="143" t="s">
        <v>130</v>
      </c>
      <c r="D286" s="183"/>
      <c r="E286" s="177"/>
      <c r="F286" s="181"/>
      <c r="G286" s="182"/>
      <c r="H286" s="153"/>
      <c r="I286" s="154"/>
      <c r="J286" s="155"/>
      <c r="K286" s="153"/>
      <c r="L286" s="156"/>
      <c r="M286" s="195"/>
      <c r="N286" s="152"/>
      <c r="O286" s="23"/>
      <c r="P286" s="23"/>
      <c r="AH286" s="7">
        <v>0</v>
      </c>
    </row>
    <row r="287" spans="1:34" s="7" customFormat="1" ht="18.75" hidden="1" customHeight="1">
      <c r="A287" s="14" t="s">
        <v>94</v>
      </c>
      <c r="B287" s="14" t="s">
        <v>95</v>
      </c>
      <c r="C287" s="143"/>
      <c r="D287" s="183"/>
      <c r="E287" s="177"/>
      <c r="F287" s="181" t="str">
        <f>INDEX(PT_DIFFERENTIATION_VTAR,MATCH(A287,PT_DIFFERENTIATION_VTAR_ID,0))</f>
        <v>Тарифы на услуги по передаче тепловой энергии</v>
      </c>
      <c r="G287" s="146" t="str">
        <f>INDEX(PT_DIFFERENTIATION_NTAR,MATCH(B287,PT_DIFFERENTIATION_NTAR_ID,0))</f>
        <v/>
      </c>
      <c r="H287" s="147"/>
      <c r="I287" s="148"/>
      <c r="J287" s="149"/>
      <c r="K287" s="157"/>
      <c r="L287" s="147" t="s">
        <v>76</v>
      </c>
      <c r="M287" s="195"/>
      <c r="N287" s="152"/>
      <c r="O287" s="23"/>
      <c r="P287" s="23"/>
      <c r="AH287" s="7">
        <v>0</v>
      </c>
    </row>
    <row r="288" spans="1:34" s="7" customFormat="1" ht="18.75" hidden="1" customHeight="1">
      <c r="A288" s="14"/>
      <c r="B288" s="14"/>
      <c r="C288" s="143" t="s">
        <v>79</v>
      </c>
      <c r="D288" s="183"/>
      <c r="E288" s="177"/>
      <c r="F288" s="181"/>
      <c r="G288" s="146"/>
      <c r="H288" s="153"/>
      <c r="I288" s="154" t="s">
        <v>78</v>
      </c>
      <c r="J288" s="155"/>
      <c r="K288" s="153"/>
      <c r="L288" s="156"/>
      <c r="M288" s="195"/>
      <c r="N288" s="152"/>
      <c r="O288" s="23"/>
      <c r="P288" s="23"/>
      <c r="AH288" s="7">
        <v>0</v>
      </c>
    </row>
    <row r="289" spans="1:34" s="7" customFormat="1" ht="0.75" hidden="1" customHeight="1">
      <c r="A289" s="14"/>
      <c r="B289" s="14"/>
      <c r="C289" s="143" t="s">
        <v>130</v>
      </c>
      <c r="D289" s="183"/>
      <c r="E289" s="177"/>
      <c r="F289" s="181"/>
      <c r="G289" s="182"/>
      <c r="H289" s="153"/>
      <c r="I289" s="154"/>
      <c r="J289" s="155"/>
      <c r="K289" s="153"/>
      <c r="L289" s="156"/>
      <c r="M289" s="195"/>
      <c r="N289" s="152"/>
      <c r="O289" s="23"/>
      <c r="P289" s="23"/>
      <c r="AH289" s="7">
        <v>0</v>
      </c>
    </row>
    <row r="290" spans="1:34" s="7" customFormat="1" ht="18.75" hidden="1" customHeight="1">
      <c r="A290" s="14" t="s">
        <v>96</v>
      </c>
      <c r="B290" s="14" t="s">
        <v>97</v>
      </c>
      <c r="C290" s="143"/>
      <c r="D290" s="183"/>
      <c r="E290" s="177"/>
      <c r="F290" s="181" t="str">
        <f>INDEX(PT_DIFFERENTIATION_VTAR,MATCH(A290,PT_DIFFERENTIATION_VTAR_ID,0))</f>
        <v>Тарифы на услуги по передаче теплоносителя</v>
      </c>
      <c r="G290" s="146" t="str">
        <f>INDEX(PT_DIFFERENTIATION_NTAR,MATCH(B290,PT_DIFFERENTIATION_NTAR_ID,0))</f>
        <v/>
      </c>
      <c r="H290" s="147"/>
      <c r="I290" s="148"/>
      <c r="J290" s="149"/>
      <c r="K290" s="157"/>
      <c r="L290" s="147" t="s">
        <v>76</v>
      </c>
      <c r="M290" s="195"/>
      <c r="N290" s="152"/>
      <c r="O290" s="23"/>
      <c r="P290" s="23"/>
      <c r="AH290" s="7">
        <v>0</v>
      </c>
    </row>
    <row r="291" spans="1:34" s="7" customFormat="1" ht="18.75" hidden="1" customHeight="1">
      <c r="A291" s="14"/>
      <c r="B291" s="14"/>
      <c r="C291" s="143" t="s">
        <v>79</v>
      </c>
      <c r="D291" s="183"/>
      <c r="E291" s="177"/>
      <c r="F291" s="181"/>
      <c r="G291" s="146"/>
      <c r="H291" s="153"/>
      <c r="I291" s="154" t="s">
        <v>78</v>
      </c>
      <c r="J291" s="155"/>
      <c r="K291" s="153"/>
      <c r="L291" s="156"/>
      <c r="M291" s="195"/>
      <c r="N291" s="152"/>
      <c r="O291" s="23"/>
      <c r="P291" s="23"/>
      <c r="AH291" s="7">
        <v>0</v>
      </c>
    </row>
    <row r="292" spans="1:34" s="7" customFormat="1" ht="0.75" hidden="1" customHeight="1">
      <c r="A292" s="14"/>
      <c r="B292" s="14"/>
      <c r="C292" s="143" t="s">
        <v>130</v>
      </c>
      <c r="D292" s="183"/>
      <c r="E292" s="177"/>
      <c r="F292" s="181"/>
      <c r="G292" s="182"/>
      <c r="H292" s="153"/>
      <c r="I292" s="154"/>
      <c r="J292" s="155"/>
      <c r="K292" s="153"/>
      <c r="L292" s="156"/>
      <c r="M292" s="195"/>
      <c r="N292" s="152"/>
      <c r="O292" s="23"/>
      <c r="P292" s="23"/>
      <c r="AH292" s="7">
        <v>0</v>
      </c>
    </row>
    <row r="293" spans="1:34" s="7" customFormat="1" ht="18.75" hidden="1" customHeight="1">
      <c r="A293" s="14" t="s">
        <v>98</v>
      </c>
      <c r="B293" s="14" t="s">
        <v>99</v>
      </c>
      <c r="C293" s="143"/>
      <c r="D293" s="183"/>
      <c r="E293" s="177"/>
      <c r="F293" s="181" t="str">
        <f>INDEX(PT_DIFFERENTIATION_VTAR,MATCH(A293,PT_DIFFERENTIATION_VTAR_ID,0))</f>
        <v>Плата за услуги по поддержанию резервной тепловой мощности при отсутствии потребления тепловой энергии</v>
      </c>
      <c r="G293" s="146" t="str">
        <f>INDEX(PT_DIFFERENTIATION_NTAR,MATCH(B293,PT_DIFFERENTIATION_NTAR_ID,0))</f>
        <v/>
      </c>
      <c r="H293" s="147"/>
      <c r="I293" s="148"/>
      <c r="J293" s="149"/>
      <c r="K293" s="157"/>
      <c r="L293" s="147" t="s">
        <v>76</v>
      </c>
      <c r="M293" s="195"/>
      <c r="N293" s="152"/>
      <c r="O293" s="23"/>
      <c r="P293" s="23"/>
      <c r="AH293" s="7">
        <v>0</v>
      </c>
    </row>
    <row r="294" spans="1:34" s="7" customFormat="1" ht="18.75" hidden="1" customHeight="1">
      <c r="A294" s="14"/>
      <c r="B294" s="14"/>
      <c r="C294" s="143" t="s">
        <v>79</v>
      </c>
      <c r="D294" s="183"/>
      <c r="E294" s="177"/>
      <c r="F294" s="181"/>
      <c r="G294" s="146"/>
      <c r="H294" s="153"/>
      <c r="I294" s="154" t="s">
        <v>78</v>
      </c>
      <c r="J294" s="155"/>
      <c r="K294" s="153"/>
      <c r="L294" s="156"/>
      <c r="M294" s="195"/>
      <c r="N294" s="152"/>
      <c r="O294" s="23"/>
      <c r="P294" s="23"/>
      <c r="AH294" s="7">
        <v>0</v>
      </c>
    </row>
    <row r="295" spans="1:34" s="7" customFormat="1" ht="0.75" hidden="1" customHeight="1">
      <c r="A295" s="14"/>
      <c r="B295" s="14"/>
      <c r="C295" s="143" t="s">
        <v>130</v>
      </c>
      <c r="D295" s="183"/>
      <c r="E295" s="177"/>
      <c r="F295" s="181"/>
      <c r="G295" s="182"/>
      <c r="H295" s="153"/>
      <c r="I295" s="154"/>
      <c r="J295" s="155"/>
      <c r="K295" s="153"/>
      <c r="L295" s="156"/>
      <c r="M295" s="195"/>
      <c r="N295" s="152"/>
      <c r="O295" s="23"/>
      <c r="P295" s="23"/>
      <c r="AH295" s="7">
        <v>0</v>
      </c>
    </row>
    <row r="296" spans="1:34" s="7" customFormat="1" ht="18.75" hidden="1" customHeight="1">
      <c r="A296" s="14" t="s">
        <v>100</v>
      </c>
      <c r="B296" s="14" t="s">
        <v>101</v>
      </c>
      <c r="C296" s="143"/>
      <c r="D296" s="183"/>
      <c r="E296" s="177"/>
      <c r="F296" s="181" t="str">
        <f>INDEX(PT_DIFFERENTIATION_VTAR,MATCH(A296,PT_DIFFERENTIATION_VTAR_ID,0))</f>
        <v>Плата за подключение (технологическое присоединение) к системе теплоснабжения</v>
      </c>
      <c r="G296" s="146" t="str">
        <f>INDEX(PT_DIFFERENTIATION_NTAR,MATCH(B296,PT_DIFFERENTIATION_NTAR_ID,0))</f>
        <v/>
      </c>
      <c r="H296" s="147"/>
      <c r="I296" s="148"/>
      <c r="J296" s="149"/>
      <c r="K296" s="157"/>
      <c r="L296" s="147" t="s">
        <v>76</v>
      </c>
      <c r="M296" s="195"/>
      <c r="N296" s="152"/>
      <c r="O296" s="23"/>
      <c r="P296" s="23"/>
      <c r="AH296" s="7">
        <v>0</v>
      </c>
    </row>
    <row r="297" spans="1:34" s="7" customFormat="1" ht="18.75" hidden="1" customHeight="1">
      <c r="A297" s="14"/>
      <c r="B297" s="14"/>
      <c r="C297" s="143" t="s">
        <v>79</v>
      </c>
      <c r="D297" s="183"/>
      <c r="E297" s="177"/>
      <c r="F297" s="181"/>
      <c r="G297" s="146"/>
      <c r="H297" s="153"/>
      <c r="I297" s="154" t="s">
        <v>78</v>
      </c>
      <c r="J297" s="155"/>
      <c r="K297" s="153"/>
      <c r="L297" s="156"/>
      <c r="M297" s="195"/>
      <c r="N297" s="152"/>
      <c r="O297" s="23"/>
      <c r="P297" s="23"/>
      <c r="AH297" s="7">
        <v>0</v>
      </c>
    </row>
    <row r="298" spans="1:34" s="7" customFormat="1" ht="0.75" hidden="1" customHeight="1">
      <c r="A298" s="14"/>
      <c r="B298" s="14"/>
      <c r="C298" s="143" t="s">
        <v>130</v>
      </c>
      <c r="D298" s="183"/>
      <c r="E298" s="177"/>
      <c r="F298" s="181"/>
      <c r="G298" s="182"/>
      <c r="H298" s="153"/>
      <c r="I298" s="154"/>
      <c r="J298" s="155"/>
      <c r="K298" s="153"/>
      <c r="L298" s="156"/>
      <c r="M298" s="195"/>
      <c r="N298" s="152"/>
      <c r="O298" s="23"/>
      <c r="P298" s="23"/>
      <c r="AH298" s="7">
        <v>0</v>
      </c>
    </row>
    <row r="299" spans="1:34" s="7" customFormat="1" ht="18.75" hidden="1" customHeight="1">
      <c r="A299" s="14" t="s">
        <v>102</v>
      </c>
      <c r="B299" s="14" t="s">
        <v>103</v>
      </c>
      <c r="C299" s="143"/>
      <c r="D299" s="183"/>
      <c r="E299" s="177"/>
      <c r="F299" s="181" t="str">
        <f>INDEX(PT_DIFFERENTIATION_VTAR,MATCH(A299,PT_DIFFERENTIATION_VTAR_ID,0))</f>
        <v>Плата за подключение (технологическое присоединение) к системе теплоснабжения (индивидуальная)</v>
      </c>
      <c r="G299" s="146" t="str">
        <f>INDEX(PT_DIFFERENTIATION_NTAR,MATCH(B299,PT_DIFFERENTIATION_NTAR_ID,0))</f>
        <v/>
      </c>
      <c r="H299" s="147"/>
      <c r="I299" s="148"/>
      <c r="J299" s="149"/>
      <c r="K299" s="157"/>
      <c r="L299" s="147" t="s">
        <v>76</v>
      </c>
      <c r="M299" s="195"/>
      <c r="N299" s="152"/>
      <c r="O299" s="23"/>
      <c r="P299" s="23"/>
      <c r="AH299" s="7">
        <v>0</v>
      </c>
    </row>
    <row r="300" spans="1:34" s="7" customFormat="1" ht="18.75" hidden="1" customHeight="1">
      <c r="A300" s="14"/>
      <c r="B300" s="14"/>
      <c r="C300" s="143" t="s">
        <v>79</v>
      </c>
      <c r="D300" s="183"/>
      <c r="E300" s="177"/>
      <c r="F300" s="181"/>
      <c r="G300" s="146"/>
      <c r="H300" s="153"/>
      <c r="I300" s="154" t="s">
        <v>78</v>
      </c>
      <c r="J300" s="155"/>
      <c r="K300" s="153"/>
      <c r="L300" s="156"/>
      <c r="M300" s="195"/>
      <c r="N300" s="152"/>
      <c r="O300" s="23"/>
      <c r="P300" s="23"/>
      <c r="AH300" s="7">
        <v>0</v>
      </c>
    </row>
    <row r="301" spans="1:34" s="7" customFormat="1" ht="0.75" hidden="1" customHeight="1">
      <c r="A301" s="14"/>
      <c r="B301" s="14"/>
      <c r="C301" s="143" t="s">
        <v>130</v>
      </c>
      <c r="D301" s="183"/>
      <c r="E301" s="177"/>
      <c r="F301" s="181"/>
      <c r="G301" s="182"/>
      <c r="H301" s="153"/>
      <c r="I301" s="154"/>
      <c r="J301" s="155"/>
      <c r="K301" s="153"/>
      <c r="L301" s="156"/>
      <c r="M301" s="195"/>
      <c r="N301" s="152"/>
      <c r="O301" s="23"/>
      <c r="P301" s="23"/>
      <c r="AH301" s="7">
        <v>0</v>
      </c>
    </row>
    <row r="302" spans="1:34" s="7" customFormat="1" ht="18.75" hidden="1" customHeight="1">
      <c r="A302" s="14" t="s">
        <v>104</v>
      </c>
      <c r="B302" s="14" t="s">
        <v>105</v>
      </c>
      <c r="C302" s="143"/>
      <c r="D302" s="183"/>
      <c r="E302" s="177"/>
      <c r="F302" s="181" t="str">
        <f>INDEX(PT_DIFFERENTIATION_VTAR,MATCH(A302,PT_DIFFERENTIATION_VTAR_ID,0))</f>
        <v>Тариф на питьевую воду (питьевое водоснабжение)</v>
      </c>
      <c r="G302" s="146" t="str">
        <f>INDEX(PT_DIFFERENTIATION_NTAR,MATCH(B302,PT_DIFFERENTIATION_NTAR_ID,0))</f>
        <v/>
      </c>
      <c r="H302" s="147"/>
      <c r="I302" s="148"/>
      <c r="J302" s="149"/>
      <c r="K302" s="157"/>
      <c r="L302" s="147" t="s">
        <v>76</v>
      </c>
      <c r="M302" s="195"/>
      <c r="N302" s="152"/>
      <c r="O302" s="23"/>
      <c r="P302" s="23"/>
      <c r="AH302" s="7">
        <v>0</v>
      </c>
    </row>
    <row r="303" spans="1:34" s="7" customFormat="1" ht="18.75" hidden="1" customHeight="1">
      <c r="A303" s="14"/>
      <c r="B303" s="14"/>
      <c r="C303" s="143" t="s">
        <v>79</v>
      </c>
      <c r="D303" s="183"/>
      <c r="E303" s="177"/>
      <c r="F303" s="181"/>
      <c r="G303" s="146"/>
      <c r="H303" s="153"/>
      <c r="I303" s="154" t="s">
        <v>78</v>
      </c>
      <c r="J303" s="155"/>
      <c r="K303" s="153"/>
      <c r="L303" s="156"/>
      <c r="M303" s="195"/>
      <c r="N303" s="152"/>
      <c r="O303" s="23"/>
      <c r="P303" s="23"/>
      <c r="AH303" s="7">
        <v>0</v>
      </c>
    </row>
    <row r="304" spans="1:34" s="7" customFormat="1" ht="0.75" hidden="1" customHeight="1">
      <c r="A304" s="14"/>
      <c r="B304" s="14"/>
      <c r="C304" s="143" t="s">
        <v>130</v>
      </c>
      <c r="D304" s="183"/>
      <c r="E304" s="177"/>
      <c r="F304" s="181"/>
      <c r="G304" s="182"/>
      <c r="H304" s="153"/>
      <c r="I304" s="154"/>
      <c r="J304" s="155"/>
      <c r="K304" s="153"/>
      <c r="L304" s="156"/>
      <c r="M304" s="195"/>
      <c r="N304" s="152"/>
      <c r="O304" s="23"/>
      <c r="P304" s="23"/>
      <c r="AH304" s="7">
        <v>0</v>
      </c>
    </row>
    <row r="305" spans="1:34" s="7" customFormat="1" ht="18.75" hidden="1" customHeight="1">
      <c r="A305" s="14" t="s">
        <v>106</v>
      </c>
      <c r="B305" s="14" t="s">
        <v>107</v>
      </c>
      <c r="C305" s="143"/>
      <c r="D305" s="183"/>
      <c r="E305" s="177"/>
      <c r="F305" s="181" t="str">
        <f>INDEX(PT_DIFFERENTIATION_VTAR,MATCH(A305,PT_DIFFERENTIATION_VTAR_ID,0))</f>
        <v>Тариф на техническую воду</v>
      </c>
      <c r="G305" s="146" t="str">
        <f>INDEX(PT_DIFFERENTIATION_NTAR,MATCH(B305,PT_DIFFERENTIATION_NTAR_ID,0))</f>
        <v/>
      </c>
      <c r="H305" s="147"/>
      <c r="I305" s="148"/>
      <c r="J305" s="149"/>
      <c r="K305" s="157"/>
      <c r="L305" s="147" t="s">
        <v>76</v>
      </c>
      <c r="M305" s="195"/>
      <c r="N305" s="152"/>
      <c r="O305" s="23"/>
      <c r="P305" s="23"/>
      <c r="AH305" s="7">
        <v>0</v>
      </c>
    </row>
    <row r="306" spans="1:34" s="7" customFormat="1" ht="18.75" hidden="1" customHeight="1">
      <c r="A306" s="14"/>
      <c r="B306" s="14"/>
      <c r="C306" s="143" t="s">
        <v>79</v>
      </c>
      <c r="D306" s="183"/>
      <c r="E306" s="177"/>
      <c r="F306" s="181"/>
      <c r="G306" s="146"/>
      <c r="H306" s="153"/>
      <c r="I306" s="154" t="s">
        <v>78</v>
      </c>
      <c r="J306" s="155"/>
      <c r="K306" s="153"/>
      <c r="L306" s="156"/>
      <c r="M306" s="195"/>
      <c r="N306" s="152"/>
      <c r="O306" s="23"/>
      <c r="P306" s="23"/>
      <c r="AH306" s="7">
        <v>0</v>
      </c>
    </row>
    <row r="307" spans="1:34" s="7" customFormat="1" ht="0.75" hidden="1" customHeight="1">
      <c r="A307" s="14"/>
      <c r="B307" s="14"/>
      <c r="C307" s="143" t="s">
        <v>130</v>
      </c>
      <c r="D307" s="183"/>
      <c r="E307" s="177"/>
      <c r="F307" s="181"/>
      <c r="G307" s="182"/>
      <c r="H307" s="153"/>
      <c r="I307" s="154"/>
      <c r="J307" s="155"/>
      <c r="K307" s="153"/>
      <c r="L307" s="156"/>
      <c r="M307" s="195"/>
      <c r="N307" s="152"/>
      <c r="O307" s="23"/>
      <c r="P307" s="23"/>
      <c r="AH307" s="7">
        <v>0</v>
      </c>
    </row>
    <row r="308" spans="1:34" s="7" customFormat="1" ht="18.75" hidden="1" customHeight="1">
      <c r="A308" s="14" t="s">
        <v>108</v>
      </c>
      <c r="B308" s="14" t="s">
        <v>109</v>
      </c>
      <c r="C308" s="143"/>
      <c r="D308" s="183"/>
      <c r="E308" s="177"/>
      <c r="F308" s="181" t="str">
        <f>INDEX(PT_DIFFERENTIATION_VTAR,MATCH(A308,PT_DIFFERENTIATION_VTAR_ID,0))</f>
        <v>Тариф на транспортировку воды</v>
      </c>
      <c r="G308" s="146" t="str">
        <f>INDEX(PT_DIFFERENTIATION_NTAR,MATCH(B308,PT_DIFFERENTIATION_NTAR_ID,0))</f>
        <v/>
      </c>
      <c r="H308" s="147"/>
      <c r="I308" s="148"/>
      <c r="J308" s="149"/>
      <c r="K308" s="157"/>
      <c r="L308" s="147" t="s">
        <v>76</v>
      </c>
      <c r="M308" s="195"/>
      <c r="N308" s="152"/>
      <c r="O308" s="23"/>
      <c r="P308" s="23"/>
      <c r="AH308" s="7">
        <v>0</v>
      </c>
    </row>
    <row r="309" spans="1:34" s="7" customFormat="1" ht="18.75" hidden="1" customHeight="1">
      <c r="A309" s="14"/>
      <c r="B309" s="14"/>
      <c r="C309" s="143" t="s">
        <v>79</v>
      </c>
      <c r="D309" s="183"/>
      <c r="E309" s="177"/>
      <c r="F309" s="181"/>
      <c r="G309" s="146"/>
      <c r="H309" s="153"/>
      <c r="I309" s="154" t="s">
        <v>78</v>
      </c>
      <c r="J309" s="155"/>
      <c r="K309" s="153"/>
      <c r="L309" s="156"/>
      <c r="M309" s="195"/>
      <c r="N309" s="152"/>
      <c r="O309" s="23"/>
      <c r="P309" s="23"/>
      <c r="AH309" s="7">
        <v>0</v>
      </c>
    </row>
    <row r="310" spans="1:34" s="7" customFormat="1" ht="0.75" hidden="1" customHeight="1">
      <c r="A310" s="14"/>
      <c r="B310" s="14"/>
      <c r="C310" s="143" t="s">
        <v>130</v>
      </c>
      <c r="D310" s="183"/>
      <c r="E310" s="177"/>
      <c r="F310" s="181"/>
      <c r="G310" s="182"/>
      <c r="H310" s="153"/>
      <c r="I310" s="154"/>
      <c r="J310" s="155"/>
      <c r="K310" s="153"/>
      <c r="L310" s="156"/>
      <c r="M310" s="195"/>
      <c r="N310" s="152"/>
      <c r="O310" s="23"/>
      <c r="P310" s="23"/>
      <c r="AH310" s="7">
        <v>0</v>
      </c>
    </row>
    <row r="311" spans="1:34" s="7" customFormat="1" ht="18.75" hidden="1" customHeight="1">
      <c r="A311" s="14" t="s">
        <v>110</v>
      </c>
      <c r="B311" s="14" t="s">
        <v>111</v>
      </c>
      <c r="C311" s="143"/>
      <c r="D311" s="183"/>
      <c r="E311" s="177"/>
      <c r="F311" s="181" t="str">
        <f>INDEX(PT_DIFFERENTIATION_VTAR,MATCH(A311,PT_DIFFERENTIATION_VTAR_ID,0))</f>
        <v>Тариф на подвоз воды</v>
      </c>
      <c r="G311" s="146" t="str">
        <f>INDEX(PT_DIFFERENTIATION_NTAR,MATCH(B311,PT_DIFFERENTIATION_NTAR_ID,0))</f>
        <v/>
      </c>
      <c r="H311" s="147"/>
      <c r="I311" s="148"/>
      <c r="J311" s="149"/>
      <c r="K311" s="157"/>
      <c r="L311" s="147" t="s">
        <v>76</v>
      </c>
      <c r="M311" s="195"/>
      <c r="N311" s="152"/>
      <c r="O311" s="23"/>
      <c r="P311" s="23"/>
      <c r="AH311" s="7">
        <v>0</v>
      </c>
    </row>
    <row r="312" spans="1:34" s="7" customFormat="1" ht="18.75" hidden="1" customHeight="1">
      <c r="A312" s="14"/>
      <c r="B312" s="14"/>
      <c r="C312" s="143" t="s">
        <v>79</v>
      </c>
      <c r="D312" s="183"/>
      <c r="E312" s="177"/>
      <c r="F312" s="181"/>
      <c r="G312" s="146"/>
      <c r="H312" s="153"/>
      <c r="I312" s="154" t="s">
        <v>78</v>
      </c>
      <c r="J312" s="155"/>
      <c r="K312" s="153"/>
      <c r="L312" s="156"/>
      <c r="M312" s="195"/>
      <c r="N312" s="152"/>
      <c r="O312" s="23"/>
      <c r="P312" s="23"/>
      <c r="AH312" s="7">
        <v>0</v>
      </c>
    </row>
    <row r="313" spans="1:34" s="7" customFormat="1" ht="0.75" hidden="1" customHeight="1">
      <c r="A313" s="14"/>
      <c r="B313" s="14"/>
      <c r="C313" s="143" t="s">
        <v>130</v>
      </c>
      <c r="D313" s="183"/>
      <c r="E313" s="177"/>
      <c r="F313" s="181"/>
      <c r="G313" s="182"/>
      <c r="H313" s="153"/>
      <c r="I313" s="154"/>
      <c r="J313" s="155"/>
      <c r="K313" s="153"/>
      <c r="L313" s="156"/>
      <c r="M313" s="195"/>
      <c r="N313" s="152"/>
      <c r="O313" s="23"/>
      <c r="P313" s="23"/>
      <c r="AH313" s="7">
        <v>0</v>
      </c>
    </row>
    <row r="314" spans="1:34" s="7" customFormat="1" ht="18.75" hidden="1" customHeight="1">
      <c r="A314" s="14" t="s">
        <v>112</v>
      </c>
      <c r="B314" s="14" t="s">
        <v>113</v>
      </c>
      <c r="C314" s="143"/>
      <c r="D314" s="183"/>
      <c r="E314" s="177"/>
      <c r="F314" s="181" t="str">
        <f>INDEX(PT_DIFFERENTIATION_VTAR,MATCH(A314,PT_DIFFERENTIATION_VTAR_ID,0))</f>
        <v>Тариф на подключение (технологическое присоединение) к централизованной системе холодного водоснабжения</v>
      </c>
      <c r="G314" s="146" t="str">
        <f>INDEX(PT_DIFFERENTIATION_NTAR,MATCH(B314,PT_DIFFERENTIATION_NTAR_ID,0))</f>
        <v/>
      </c>
      <c r="H314" s="147"/>
      <c r="I314" s="148"/>
      <c r="J314" s="149"/>
      <c r="K314" s="157"/>
      <c r="L314" s="147" t="s">
        <v>76</v>
      </c>
      <c r="M314" s="195"/>
      <c r="N314" s="152"/>
      <c r="O314" s="23"/>
      <c r="P314" s="23"/>
      <c r="AH314" s="7">
        <v>0</v>
      </c>
    </row>
    <row r="315" spans="1:34" s="7" customFormat="1" ht="18.75" hidden="1" customHeight="1">
      <c r="A315" s="14"/>
      <c r="B315" s="14"/>
      <c r="C315" s="143" t="s">
        <v>79</v>
      </c>
      <c r="D315" s="183"/>
      <c r="E315" s="177"/>
      <c r="F315" s="181"/>
      <c r="G315" s="146"/>
      <c r="H315" s="153"/>
      <c r="I315" s="154" t="s">
        <v>78</v>
      </c>
      <c r="J315" s="155"/>
      <c r="K315" s="153"/>
      <c r="L315" s="156"/>
      <c r="M315" s="195"/>
      <c r="N315" s="152"/>
      <c r="O315" s="23"/>
      <c r="P315" s="23"/>
      <c r="AH315" s="7">
        <v>0</v>
      </c>
    </row>
    <row r="316" spans="1:34" s="7" customFormat="1" ht="0.75" hidden="1" customHeight="1">
      <c r="A316" s="14"/>
      <c r="B316" s="14"/>
      <c r="C316" s="143" t="s">
        <v>130</v>
      </c>
      <c r="D316" s="183"/>
      <c r="E316" s="177"/>
      <c r="F316" s="181"/>
      <c r="G316" s="182"/>
      <c r="H316" s="153"/>
      <c r="I316" s="154"/>
      <c r="J316" s="155"/>
      <c r="K316" s="153"/>
      <c r="L316" s="156"/>
      <c r="M316" s="195"/>
      <c r="N316" s="152"/>
      <c r="O316" s="23"/>
      <c r="P316" s="23"/>
      <c r="AH316" s="7">
        <v>0</v>
      </c>
    </row>
    <row r="317" spans="1:34" s="7" customFormat="1" ht="18.75" hidden="1" customHeight="1">
      <c r="A317" s="14" t="s">
        <v>114</v>
      </c>
      <c r="B317" s="14" t="s">
        <v>115</v>
      </c>
      <c r="C317" s="143"/>
      <c r="D317" s="183"/>
      <c r="E317" s="177"/>
      <c r="F317" s="181" t="str">
        <f>INDEX(PT_DIFFERENTIATION_VTAR,MATCH(A317,PT_DIFFERENTIATION_VTAR_ID,0))</f>
        <v>Тариф на горячую воду (горячее водоснабжение)</v>
      </c>
      <c r="G317" s="146" t="str">
        <f>INDEX(PT_DIFFERENTIATION_NTAR,MATCH(B317,PT_DIFFERENTIATION_NTAR_ID,0))</f>
        <v/>
      </c>
      <c r="H317" s="147"/>
      <c r="I317" s="148"/>
      <c r="J317" s="149"/>
      <c r="K317" s="157"/>
      <c r="L317" s="147" t="s">
        <v>76</v>
      </c>
      <c r="M317" s="195"/>
      <c r="N317" s="152"/>
      <c r="O317" s="23"/>
      <c r="P317" s="23"/>
      <c r="AH317" s="7">
        <v>0</v>
      </c>
    </row>
    <row r="318" spans="1:34" s="7" customFormat="1" ht="18.75" hidden="1" customHeight="1">
      <c r="A318" s="14"/>
      <c r="B318" s="14"/>
      <c r="C318" s="143" t="s">
        <v>79</v>
      </c>
      <c r="D318" s="183"/>
      <c r="E318" s="177"/>
      <c r="F318" s="181"/>
      <c r="G318" s="146"/>
      <c r="H318" s="153"/>
      <c r="I318" s="154" t="s">
        <v>78</v>
      </c>
      <c r="J318" s="155"/>
      <c r="K318" s="153"/>
      <c r="L318" s="156"/>
      <c r="M318" s="195"/>
      <c r="N318" s="152"/>
      <c r="O318" s="23"/>
      <c r="P318" s="23"/>
      <c r="AH318" s="7">
        <v>0</v>
      </c>
    </row>
    <row r="319" spans="1:34" s="7" customFormat="1" ht="0.75" hidden="1" customHeight="1">
      <c r="A319" s="14"/>
      <c r="B319" s="14"/>
      <c r="C319" s="143" t="s">
        <v>130</v>
      </c>
      <c r="D319" s="183"/>
      <c r="E319" s="177"/>
      <c r="F319" s="181"/>
      <c r="G319" s="182"/>
      <c r="H319" s="153"/>
      <c r="I319" s="154"/>
      <c r="J319" s="155"/>
      <c r="K319" s="153"/>
      <c r="L319" s="156"/>
      <c r="M319" s="195"/>
      <c r="N319" s="152"/>
      <c r="O319" s="23"/>
      <c r="P319" s="23"/>
      <c r="AH319" s="7">
        <v>0</v>
      </c>
    </row>
    <row r="320" spans="1:34" s="7" customFormat="1" ht="18.75" hidden="1" customHeight="1">
      <c r="A320" s="14" t="s">
        <v>116</v>
      </c>
      <c r="B320" s="14" t="s">
        <v>117</v>
      </c>
      <c r="C320" s="143"/>
      <c r="D320" s="183"/>
      <c r="E320" s="177"/>
      <c r="F320" s="181" t="str">
        <f>INDEX(PT_DIFFERENTIATION_VTAR,MATCH(A320,PT_DIFFERENTIATION_VTAR_ID,0))</f>
        <v>Тариф на транспортировку горячей воды</v>
      </c>
      <c r="G320" s="146" t="str">
        <f>INDEX(PT_DIFFERENTIATION_NTAR,MATCH(B320,PT_DIFFERENTIATION_NTAR_ID,0))</f>
        <v/>
      </c>
      <c r="H320" s="147"/>
      <c r="I320" s="148"/>
      <c r="J320" s="149"/>
      <c r="K320" s="157"/>
      <c r="L320" s="147" t="s">
        <v>76</v>
      </c>
      <c r="M320" s="195"/>
      <c r="N320" s="152"/>
      <c r="O320" s="23"/>
      <c r="P320" s="23"/>
      <c r="AH320" s="7">
        <v>0</v>
      </c>
    </row>
    <row r="321" spans="1:34" s="7" customFormat="1" ht="18.75" hidden="1" customHeight="1">
      <c r="A321" s="14"/>
      <c r="B321" s="14"/>
      <c r="C321" s="143" t="s">
        <v>79</v>
      </c>
      <c r="D321" s="183"/>
      <c r="E321" s="177"/>
      <c r="F321" s="181"/>
      <c r="G321" s="146"/>
      <c r="H321" s="153"/>
      <c r="I321" s="154" t="s">
        <v>78</v>
      </c>
      <c r="J321" s="155"/>
      <c r="K321" s="153"/>
      <c r="L321" s="156"/>
      <c r="M321" s="195"/>
      <c r="N321" s="152"/>
      <c r="O321" s="23"/>
      <c r="P321" s="23"/>
      <c r="AH321" s="7">
        <v>0</v>
      </c>
    </row>
    <row r="322" spans="1:34" s="7" customFormat="1" ht="0.75" hidden="1" customHeight="1">
      <c r="A322" s="14"/>
      <c r="B322" s="14"/>
      <c r="C322" s="143" t="s">
        <v>130</v>
      </c>
      <c r="D322" s="183"/>
      <c r="E322" s="177"/>
      <c r="F322" s="181"/>
      <c r="G322" s="182"/>
      <c r="H322" s="153"/>
      <c r="I322" s="154"/>
      <c r="J322" s="155"/>
      <c r="K322" s="153"/>
      <c r="L322" s="156"/>
      <c r="M322" s="195"/>
      <c r="N322" s="152"/>
      <c r="O322" s="23"/>
      <c r="P322" s="23"/>
      <c r="AH322" s="7">
        <v>0</v>
      </c>
    </row>
    <row r="323" spans="1:34" s="7" customFormat="1" ht="18.75" hidden="1" customHeight="1">
      <c r="A323" s="14" t="s">
        <v>118</v>
      </c>
      <c r="B323" s="14" t="s">
        <v>119</v>
      </c>
      <c r="C323" s="143"/>
      <c r="D323" s="183"/>
      <c r="E323" s="177"/>
      <c r="F323" s="181" t="str">
        <f>INDEX(PT_DIFFERENTIATION_VTAR,MATCH(A323,PT_DIFFERENTIATION_VTAR_ID,0))</f>
        <v>Тариф на подключение (технологическое присоединение) к централизованной системе горячего водоснабжения</v>
      </c>
      <c r="G323" s="146" t="str">
        <f>INDEX(PT_DIFFERENTIATION_NTAR,MATCH(B323,PT_DIFFERENTIATION_NTAR_ID,0))</f>
        <v/>
      </c>
      <c r="H323" s="147"/>
      <c r="I323" s="148"/>
      <c r="J323" s="149"/>
      <c r="K323" s="157"/>
      <c r="L323" s="147" t="s">
        <v>76</v>
      </c>
      <c r="M323" s="195"/>
      <c r="N323" s="152"/>
      <c r="O323" s="23"/>
      <c r="P323" s="23"/>
      <c r="AH323" s="7">
        <v>0</v>
      </c>
    </row>
    <row r="324" spans="1:34" s="7" customFormat="1" ht="18.75" hidden="1" customHeight="1">
      <c r="A324" s="14"/>
      <c r="B324" s="14"/>
      <c r="C324" s="143" t="s">
        <v>79</v>
      </c>
      <c r="D324" s="183"/>
      <c r="E324" s="177"/>
      <c r="F324" s="181"/>
      <c r="G324" s="146"/>
      <c r="H324" s="153"/>
      <c r="I324" s="154" t="s">
        <v>78</v>
      </c>
      <c r="J324" s="155"/>
      <c r="K324" s="153"/>
      <c r="L324" s="156"/>
      <c r="M324" s="195"/>
      <c r="N324" s="152"/>
      <c r="O324" s="23"/>
      <c r="P324" s="23"/>
      <c r="AH324" s="7">
        <v>0</v>
      </c>
    </row>
    <row r="325" spans="1:34" s="7" customFormat="1" ht="0.75" hidden="1" customHeight="1">
      <c r="A325" s="14"/>
      <c r="B325" s="14"/>
      <c r="C325" s="143" t="s">
        <v>130</v>
      </c>
      <c r="D325" s="183"/>
      <c r="E325" s="177"/>
      <c r="F325" s="181"/>
      <c r="G325" s="182"/>
      <c r="H325" s="153"/>
      <c r="I325" s="154"/>
      <c r="J325" s="155"/>
      <c r="K325" s="153"/>
      <c r="L325" s="156"/>
      <c r="M325" s="195"/>
      <c r="N325" s="152"/>
      <c r="O325" s="23"/>
      <c r="P325" s="23"/>
      <c r="AH325" s="7">
        <v>0</v>
      </c>
    </row>
    <row r="326" spans="1:34" s="7" customFormat="1" ht="18.75" hidden="1" customHeight="1">
      <c r="A326" s="14" t="s">
        <v>120</v>
      </c>
      <c r="B326" s="14" t="s">
        <v>121</v>
      </c>
      <c r="C326" s="143"/>
      <c r="D326" s="183"/>
      <c r="E326" s="177"/>
      <c r="F326" s="181" t="str">
        <f>INDEX(PT_DIFFERENTIATION_VTAR,MATCH(A326,PT_DIFFERENTIATION_VTAR_ID,0))</f>
        <v>Тариф на водоотведение</v>
      </c>
      <c r="G326" s="146" t="str">
        <f>INDEX(PT_DIFFERENTIATION_NTAR,MATCH(B326,PT_DIFFERENTIATION_NTAR_ID,0))</f>
        <v/>
      </c>
      <c r="H326" s="147"/>
      <c r="I326" s="148"/>
      <c r="J326" s="149"/>
      <c r="K326" s="157"/>
      <c r="L326" s="147" t="s">
        <v>76</v>
      </c>
      <c r="M326" s="195"/>
      <c r="N326" s="152"/>
      <c r="O326" s="23"/>
      <c r="P326" s="23"/>
      <c r="AH326" s="7">
        <v>0</v>
      </c>
    </row>
    <row r="327" spans="1:34" s="7" customFormat="1" ht="18.75" hidden="1" customHeight="1">
      <c r="A327" s="14"/>
      <c r="B327" s="14"/>
      <c r="C327" s="143" t="s">
        <v>79</v>
      </c>
      <c r="D327" s="183"/>
      <c r="E327" s="177"/>
      <c r="F327" s="181"/>
      <c r="G327" s="146"/>
      <c r="H327" s="153"/>
      <c r="I327" s="154" t="s">
        <v>78</v>
      </c>
      <c r="J327" s="155"/>
      <c r="K327" s="153"/>
      <c r="L327" s="156"/>
      <c r="M327" s="195"/>
      <c r="N327" s="152"/>
      <c r="O327" s="23"/>
      <c r="P327" s="23"/>
      <c r="AH327" s="7">
        <v>0</v>
      </c>
    </row>
    <row r="328" spans="1:34" s="7" customFormat="1" ht="0.75" hidden="1" customHeight="1">
      <c r="A328" s="14"/>
      <c r="B328" s="14"/>
      <c r="C328" s="143" t="s">
        <v>130</v>
      </c>
      <c r="D328" s="183"/>
      <c r="E328" s="177"/>
      <c r="F328" s="181"/>
      <c r="G328" s="182"/>
      <c r="H328" s="153"/>
      <c r="I328" s="154"/>
      <c r="J328" s="155"/>
      <c r="K328" s="153"/>
      <c r="L328" s="156"/>
      <c r="M328" s="195"/>
      <c r="N328" s="152"/>
      <c r="O328" s="23"/>
      <c r="P328" s="23"/>
      <c r="AH328" s="7">
        <v>0</v>
      </c>
    </row>
    <row r="329" spans="1:34" s="7" customFormat="1" ht="18.75" hidden="1" customHeight="1">
      <c r="A329" s="14" t="s">
        <v>122</v>
      </c>
      <c r="B329" s="14" t="s">
        <v>123</v>
      </c>
      <c r="C329" s="143"/>
      <c r="D329" s="183"/>
      <c r="E329" s="177"/>
      <c r="F329" s="181" t="str">
        <f>INDEX(PT_DIFFERENTIATION_VTAR,MATCH(A329,PT_DIFFERENTIATION_VTAR_ID,0))</f>
        <v>Тариф на транспортировку сточных вод</v>
      </c>
      <c r="G329" s="146" t="str">
        <f>INDEX(PT_DIFFERENTIATION_NTAR,MATCH(B329,PT_DIFFERENTIATION_NTAR_ID,0))</f>
        <v/>
      </c>
      <c r="H329" s="147"/>
      <c r="I329" s="148"/>
      <c r="J329" s="149"/>
      <c r="K329" s="157"/>
      <c r="L329" s="147" t="s">
        <v>76</v>
      </c>
      <c r="M329" s="195"/>
      <c r="N329" s="152"/>
      <c r="O329" s="23"/>
      <c r="P329" s="23"/>
      <c r="AH329" s="7">
        <v>0</v>
      </c>
    </row>
    <row r="330" spans="1:34" s="7" customFormat="1" ht="18.75" hidden="1" customHeight="1">
      <c r="A330" s="14"/>
      <c r="B330" s="14"/>
      <c r="C330" s="143" t="s">
        <v>79</v>
      </c>
      <c r="D330" s="183"/>
      <c r="E330" s="177"/>
      <c r="F330" s="181"/>
      <c r="G330" s="146"/>
      <c r="H330" s="153"/>
      <c r="I330" s="154" t="s">
        <v>78</v>
      </c>
      <c r="J330" s="155"/>
      <c r="K330" s="153"/>
      <c r="L330" s="156"/>
      <c r="M330" s="195"/>
      <c r="N330" s="152"/>
      <c r="O330" s="23"/>
      <c r="P330" s="23"/>
      <c r="AH330" s="7">
        <v>0</v>
      </c>
    </row>
    <row r="331" spans="1:34" s="7" customFormat="1" ht="0.75" hidden="1" customHeight="1">
      <c r="A331" s="14"/>
      <c r="B331" s="14"/>
      <c r="C331" s="143" t="s">
        <v>130</v>
      </c>
      <c r="D331" s="183"/>
      <c r="E331" s="177"/>
      <c r="F331" s="181"/>
      <c r="G331" s="182"/>
      <c r="H331" s="153"/>
      <c r="I331" s="154"/>
      <c r="J331" s="155"/>
      <c r="K331" s="153"/>
      <c r="L331" s="156"/>
      <c r="M331" s="195"/>
      <c r="N331" s="152"/>
      <c r="O331" s="23"/>
      <c r="P331" s="23"/>
      <c r="AH331" s="7">
        <v>0</v>
      </c>
    </row>
    <row r="332" spans="1:34" s="7" customFormat="1" ht="18.75" hidden="1" customHeight="1">
      <c r="A332" s="14" t="s">
        <v>124</v>
      </c>
      <c r="B332" s="14" t="s">
        <v>125</v>
      </c>
      <c r="C332" s="143"/>
      <c r="D332" s="183"/>
      <c r="E332" s="177"/>
      <c r="F332" s="181" t="str">
        <f>INDEX(PT_DIFFERENTIATION_VTAR,MATCH(A332,PT_DIFFERENTIATION_VTAR_ID,0))</f>
        <v>Тариф на подключение (технологическое присоединение) к централизованной системе водоотведения</v>
      </c>
      <c r="G332" s="146" t="str">
        <f>INDEX(PT_DIFFERENTIATION_NTAR,MATCH(B332,PT_DIFFERENTIATION_NTAR_ID,0))</f>
        <v/>
      </c>
      <c r="H332" s="147"/>
      <c r="I332" s="148"/>
      <c r="J332" s="149"/>
      <c r="K332" s="157"/>
      <c r="L332" s="147" t="s">
        <v>76</v>
      </c>
      <c r="M332" s="195"/>
      <c r="N332" s="152"/>
      <c r="O332" s="23"/>
      <c r="P332" s="23"/>
      <c r="AH332" s="7">
        <v>0</v>
      </c>
    </row>
    <row r="333" spans="1:34" s="7" customFormat="1" ht="18.75" hidden="1" customHeight="1">
      <c r="A333" s="14"/>
      <c r="B333" s="14"/>
      <c r="C333" s="143" t="s">
        <v>79</v>
      </c>
      <c r="D333" s="183"/>
      <c r="E333" s="177"/>
      <c r="F333" s="181"/>
      <c r="G333" s="146"/>
      <c r="H333" s="153"/>
      <c r="I333" s="154" t="s">
        <v>78</v>
      </c>
      <c r="J333" s="155"/>
      <c r="K333" s="153"/>
      <c r="L333" s="156"/>
      <c r="M333" s="195"/>
      <c r="N333" s="152"/>
      <c r="O333" s="23"/>
      <c r="P333" s="23"/>
      <c r="AH333" s="7">
        <v>0</v>
      </c>
    </row>
    <row r="334" spans="1:34" s="7" customFormat="1" ht="1.1499999999999999" customHeight="1">
      <c r="A334" s="14"/>
      <c r="B334" s="14"/>
      <c r="C334" s="143" t="s">
        <v>130</v>
      </c>
      <c r="D334" s="183"/>
      <c r="E334" s="177"/>
      <c r="F334" s="181"/>
      <c r="G334" s="182"/>
      <c r="H334" s="153"/>
      <c r="I334" s="154"/>
      <c r="J334" s="155"/>
      <c r="K334" s="153"/>
      <c r="L334" s="156"/>
      <c r="M334" s="195"/>
      <c r="N334" s="152"/>
      <c r="O334" s="23"/>
      <c r="P334" s="23"/>
      <c r="AH334" s="7">
        <v>1</v>
      </c>
    </row>
    <row r="335" spans="1:34" s="14" customFormat="1" ht="3" customHeight="1">
      <c r="E335" s="196"/>
      <c r="F335" s="196"/>
      <c r="G335" s="196"/>
      <c r="H335" s="196"/>
      <c r="I335" s="196"/>
      <c r="J335" s="196"/>
      <c r="K335" s="196"/>
      <c r="L335" s="196"/>
      <c r="M335" s="196"/>
      <c r="O335" s="67"/>
      <c r="P335" s="67"/>
      <c r="AH335" s="14">
        <v>3</v>
      </c>
    </row>
    <row r="336" spans="1:34" ht="26.25" customHeight="1">
      <c r="E336" s="197"/>
      <c r="F336" s="141"/>
      <c r="G336" s="141"/>
      <c r="H336" s="141"/>
      <c r="I336" s="141"/>
      <c r="J336" s="141"/>
      <c r="K336" s="141"/>
      <c r="L336" s="141"/>
      <c r="M336" s="141"/>
      <c r="AH336" s="7">
        <v>25</v>
      </c>
    </row>
    <row r="337" spans="1:34" ht="14.25" hidden="1" customHeight="1">
      <c r="A337" s="142" t="s">
        <v>73</v>
      </c>
      <c r="B337" s="142">
        <v>0</v>
      </c>
      <c r="C337" s="143">
        <v>0</v>
      </c>
      <c r="D337" s="5">
        <v>3</v>
      </c>
      <c r="E337" s="7">
        <v>6</v>
      </c>
      <c r="F337" s="7">
        <v>46</v>
      </c>
      <c r="G337" s="7">
        <v>35</v>
      </c>
      <c r="H337" s="7">
        <v>3</v>
      </c>
      <c r="I337" s="7">
        <v>11</v>
      </c>
      <c r="J337" s="7">
        <v>11</v>
      </c>
      <c r="K337" s="7">
        <v>35</v>
      </c>
      <c r="L337" s="7">
        <v>35</v>
      </c>
      <c r="M337" s="7">
        <v>84</v>
      </c>
      <c r="N337" s="7">
        <v>10</v>
      </c>
      <c r="O337" s="23">
        <v>10</v>
      </c>
      <c r="P337" s="23">
        <v>10</v>
      </c>
      <c r="Q337" s="7">
        <v>10</v>
      </c>
      <c r="R337" s="7">
        <v>10</v>
      </c>
      <c r="S337" s="7">
        <v>10</v>
      </c>
      <c r="T337" s="7">
        <v>10</v>
      </c>
      <c r="U337" s="7">
        <v>10</v>
      </c>
      <c r="V337" s="7">
        <v>10</v>
      </c>
      <c r="W337" s="7">
        <v>10</v>
      </c>
      <c r="X337" s="7">
        <v>10</v>
      </c>
      <c r="Y337" s="7">
        <v>10</v>
      </c>
      <c r="Z337" s="7">
        <v>10</v>
      </c>
      <c r="AA337" s="7">
        <v>10</v>
      </c>
      <c r="AB337" s="7">
        <v>10</v>
      </c>
      <c r="AC337" s="7">
        <v>10</v>
      </c>
      <c r="AD337" s="7">
        <v>10</v>
      </c>
      <c r="AE337" s="7">
        <v>10</v>
      </c>
      <c r="AF337" s="7">
        <v>10</v>
      </c>
      <c r="AG337" s="7">
        <v>10</v>
      </c>
      <c r="AH337" s="7">
        <v>14</v>
      </c>
    </row>
  </sheetData>
  <sheetProtection formatColumns="0" formatRows="0" insertRows="0" deleteColumns="0" deleteRows="0" sort="0" autoFilter="0"/>
  <mergeCells count="428">
    <mergeCell ref="F336:M336"/>
    <mergeCell ref="D329:D331"/>
    <mergeCell ref="E329:E331"/>
    <mergeCell ref="F329:F331"/>
    <mergeCell ref="G329:G330"/>
    <mergeCell ref="D332:D334"/>
    <mergeCell ref="E332:E334"/>
    <mergeCell ref="F332:F334"/>
    <mergeCell ref="G332:G333"/>
    <mergeCell ref="D323:D325"/>
    <mergeCell ref="E323:E325"/>
    <mergeCell ref="F323:F325"/>
    <mergeCell ref="G323:G324"/>
    <mergeCell ref="D326:D328"/>
    <mergeCell ref="E326:E328"/>
    <mergeCell ref="F326:F328"/>
    <mergeCell ref="G326:G327"/>
    <mergeCell ref="D317:D319"/>
    <mergeCell ref="E317:E319"/>
    <mergeCell ref="F317:F319"/>
    <mergeCell ref="G317:G318"/>
    <mergeCell ref="D320:D322"/>
    <mergeCell ref="E320:E322"/>
    <mergeCell ref="F320:F322"/>
    <mergeCell ref="G320:G321"/>
    <mergeCell ref="D311:D313"/>
    <mergeCell ref="E311:E313"/>
    <mergeCell ref="F311:F313"/>
    <mergeCell ref="G311:G312"/>
    <mergeCell ref="D314:D316"/>
    <mergeCell ref="E314:E316"/>
    <mergeCell ref="F314:F316"/>
    <mergeCell ref="G314:G315"/>
    <mergeCell ref="D305:D307"/>
    <mergeCell ref="E305:E307"/>
    <mergeCell ref="F305:F307"/>
    <mergeCell ref="G305:G306"/>
    <mergeCell ref="D308:D310"/>
    <mergeCell ref="E308:E310"/>
    <mergeCell ref="F308:F310"/>
    <mergeCell ref="G308:G309"/>
    <mergeCell ref="D299:D301"/>
    <mergeCell ref="E299:E301"/>
    <mergeCell ref="F299:F301"/>
    <mergeCell ref="G299:G300"/>
    <mergeCell ref="D302:D304"/>
    <mergeCell ref="E302:E304"/>
    <mergeCell ref="F302:F304"/>
    <mergeCell ref="G302:G303"/>
    <mergeCell ref="D293:D295"/>
    <mergeCell ref="E293:E295"/>
    <mergeCell ref="F293:F295"/>
    <mergeCell ref="G293:G294"/>
    <mergeCell ref="D296:D298"/>
    <mergeCell ref="E296:E298"/>
    <mergeCell ref="F296:F298"/>
    <mergeCell ref="G296:G297"/>
    <mergeCell ref="D287:D289"/>
    <mergeCell ref="E287:E289"/>
    <mergeCell ref="F287:F289"/>
    <mergeCell ref="G287:G288"/>
    <mergeCell ref="D290:D292"/>
    <mergeCell ref="E290:E292"/>
    <mergeCell ref="F290:F292"/>
    <mergeCell ref="G290:G291"/>
    <mergeCell ref="D281:D283"/>
    <mergeCell ref="E281:E283"/>
    <mergeCell ref="F281:F283"/>
    <mergeCell ref="G281:G282"/>
    <mergeCell ref="D284:D286"/>
    <mergeCell ref="E284:E286"/>
    <mergeCell ref="F284:F286"/>
    <mergeCell ref="G284:G285"/>
    <mergeCell ref="F273:L273"/>
    <mergeCell ref="D274:D276"/>
    <mergeCell ref="E274:E276"/>
    <mergeCell ref="F274:F276"/>
    <mergeCell ref="G274:G275"/>
    <mergeCell ref="M274:M277"/>
    <mergeCell ref="D277:D280"/>
    <mergeCell ref="E277:E280"/>
    <mergeCell ref="F277:F280"/>
    <mergeCell ref="G277:G279"/>
    <mergeCell ref="D267:D269"/>
    <mergeCell ref="E267:E269"/>
    <mergeCell ref="F267:F269"/>
    <mergeCell ref="G267:G268"/>
    <mergeCell ref="D270:D272"/>
    <mergeCell ref="E270:E272"/>
    <mergeCell ref="F270:F272"/>
    <mergeCell ref="G270:G271"/>
    <mergeCell ref="D261:D263"/>
    <mergeCell ref="E261:E263"/>
    <mergeCell ref="F261:F263"/>
    <mergeCell ref="G261:G262"/>
    <mergeCell ref="D264:D266"/>
    <mergeCell ref="E264:E266"/>
    <mergeCell ref="F264:F266"/>
    <mergeCell ref="G264:G265"/>
    <mergeCell ref="D255:D257"/>
    <mergeCell ref="E255:E257"/>
    <mergeCell ref="F255:F257"/>
    <mergeCell ref="G255:G256"/>
    <mergeCell ref="D258:D260"/>
    <mergeCell ref="E258:E260"/>
    <mergeCell ref="F258:F260"/>
    <mergeCell ref="G258:G259"/>
    <mergeCell ref="D249:D251"/>
    <mergeCell ref="E249:E251"/>
    <mergeCell ref="F249:F251"/>
    <mergeCell ref="G249:G250"/>
    <mergeCell ref="D252:D254"/>
    <mergeCell ref="E252:E254"/>
    <mergeCell ref="F252:F254"/>
    <mergeCell ref="G252:G253"/>
    <mergeCell ref="D243:D245"/>
    <mergeCell ref="E243:E245"/>
    <mergeCell ref="F243:F245"/>
    <mergeCell ref="G243:G244"/>
    <mergeCell ref="D246:D248"/>
    <mergeCell ref="E246:E248"/>
    <mergeCell ref="F246:F248"/>
    <mergeCell ref="G246:G247"/>
    <mergeCell ref="D237:D239"/>
    <mergeCell ref="E237:E239"/>
    <mergeCell ref="F237:F239"/>
    <mergeCell ref="G237:G238"/>
    <mergeCell ref="D240:D242"/>
    <mergeCell ref="E240:E242"/>
    <mergeCell ref="F240:F242"/>
    <mergeCell ref="G240:G241"/>
    <mergeCell ref="D231:D233"/>
    <mergeCell ref="E231:E233"/>
    <mergeCell ref="F231:F233"/>
    <mergeCell ref="G231:G232"/>
    <mergeCell ref="D234:D236"/>
    <mergeCell ref="E234:E236"/>
    <mergeCell ref="F234:F236"/>
    <mergeCell ref="G234:G235"/>
    <mergeCell ref="D225:D227"/>
    <mergeCell ref="E225:E227"/>
    <mergeCell ref="F225:F227"/>
    <mergeCell ref="G225:G226"/>
    <mergeCell ref="D228:D230"/>
    <mergeCell ref="E228:E230"/>
    <mergeCell ref="F228:F230"/>
    <mergeCell ref="G228:G229"/>
    <mergeCell ref="D219:D221"/>
    <mergeCell ref="E219:E221"/>
    <mergeCell ref="F219:F221"/>
    <mergeCell ref="G219:G220"/>
    <mergeCell ref="D222:D224"/>
    <mergeCell ref="E222:E224"/>
    <mergeCell ref="F222:F224"/>
    <mergeCell ref="G222:G223"/>
    <mergeCell ref="F211:L211"/>
    <mergeCell ref="D212:D214"/>
    <mergeCell ref="E212:E214"/>
    <mergeCell ref="F212:F214"/>
    <mergeCell ref="G212:G213"/>
    <mergeCell ref="M212:M215"/>
    <mergeCell ref="D215:D218"/>
    <mergeCell ref="E215:E218"/>
    <mergeCell ref="F215:F218"/>
    <mergeCell ref="G215:G217"/>
    <mergeCell ref="D205:D207"/>
    <mergeCell ref="E205:E207"/>
    <mergeCell ref="F205:F207"/>
    <mergeCell ref="G205:G206"/>
    <mergeCell ref="D208:D210"/>
    <mergeCell ref="E208:E210"/>
    <mergeCell ref="F208:F210"/>
    <mergeCell ref="G208:G209"/>
    <mergeCell ref="D199:D201"/>
    <mergeCell ref="E199:E201"/>
    <mergeCell ref="F199:F201"/>
    <mergeCell ref="G199:G200"/>
    <mergeCell ref="D202:D204"/>
    <mergeCell ref="E202:E204"/>
    <mergeCell ref="F202:F204"/>
    <mergeCell ref="G202:G203"/>
    <mergeCell ref="D193:D195"/>
    <mergeCell ref="E193:E195"/>
    <mergeCell ref="F193:F195"/>
    <mergeCell ref="G193:G194"/>
    <mergeCell ref="D196:D198"/>
    <mergeCell ref="E196:E198"/>
    <mergeCell ref="F196:F198"/>
    <mergeCell ref="G196:G197"/>
    <mergeCell ref="D187:D189"/>
    <mergeCell ref="E187:E189"/>
    <mergeCell ref="F187:F189"/>
    <mergeCell ref="G187:G188"/>
    <mergeCell ref="D190:D192"/>
    <mergeCell ref="E190:E192"/>
    <mergeCell ref="F190:F192"/>
    <mergeCell ref="G190:G191"/>
    <mergeCell ref="D181:D183"/>
    <mergeCell ref="E181:E183"/>
    <mergeCell ref="F181:F183"/>
    <mergeCell ref="G181:G182"/>
    <mergeCell ref="D184:D186"/>
    <mergeCell ref="E184:E186"/>
    <mergeCell ref="F184:F186"/>
    <mergeCell ref="G184:G185"/>
    <mergeCell ref="D175:D177"/>
    <mergeCell ref="E175:E177"/>
    <mergeCell ref="F175:F177"/>
    <mergeCell ref="G175:G176"/>
    <mergeCell ref="D178:D180"/>
    <mergeCell ref="E178:E180"/>
    <mergeCell ref="F178:F180"/>
    <mergeCell ref="G178:G179"/>
    <mergeCell ref="D169:D171"/>
    <mergeCell ref="E169:E171"/>
    <mergeCell ref="F169:F171"/>
    <mergeCell ref="G169:G170"/>
    <mergeCell ref="D172:D174"/>
    <mergeCell ref="E172:E174"/>
    <mergeCell ref="F172:F174"/>
    <mergeCell ref="G172:G173"/>
    <mergeCell ref="D163:D165"/>
    <mergeCell ref="E163:E165"/>
    <mergeCell ref="F163:F165"/>
    <mergeCell ref="G163:G164"/>
    <mergeCell ref="D166:D168"/>
    <mergeCell ref="E166:E168"/>
    <mergeCell ref="F166:F168"/>
    <mergeCell ref="G166:G167"/>
    <mergeCell ref="D157:D159"/>
    <mergeCell ref="E157:E159"/>
    <mergeCell ref="F157:F159"/>
    <mergeCell ref="G157:G158"/>
    <mergeCell ref="D160:D162"/>
    <mergeCell ref="E160:E162"/>
    <mergeCell ref="F160:F162"/>
    <mergeCell ref="G160:G161"/>
    <mergeCell ref="F149:L149"/>
    <mergeCell ref="D150:D152"/>
    <mergeCell ref="E150:E152"/>
    <mergeCell ref="F150:F152"/>
    <mergeCell ref="G150:G151"/>
    <mergeCell ref="M150:M153"/>
    <mergeCell ref="D153:D156"/>
    <mergeCell ref="E153:E156"/>
    <mergeCell ref="F153:F156"/>
    <mergeCell ref="G153:G155"/>
    <mergeCell ref="D143:D145"/>
    <mergeCell ref="E143:E145"/>
    <mergeCell ref="F143:F145"/>
    <mergeCell ref="G143:G144"/>
    <mergeCell ref="D146:D148"/>
    <mergeCell ref="E146:E148"/>
    <mergeCell ref="F146:F148"/>
    <mergeCell ref="G146:G147"/>
    <mergeCell ref="D137:D139"/>
    <mergeCell ref="E137:E139"/>
    <mergeCell ref="F137:F139"/>
    <mergeCell ref="G137:G138"/>
    <mergeCell ref="D140:D142"/>
    <mergeCell ref="E140:E142"/>
    <mergeCell ref="F140:F142"/>
    <mergeCell ref="G140:G141"/>
    <mergeCell ref="D131:D133"/>
    <mergeCell ref="E131:E133"/>
    <mergeCell ref="F131:F133"/>
    <mergeCell ref="G131:G132"/>
    <mergeCell ref="D134:D136"/>
    <mergeCell ref="E134:E136"/>
    <mergeCell ref="F134:F136"/>
    <mergeCell ref="G134:G135"/>
    <mergeCell ref="D125:D127"/>
    <mergeCell ref="E125:E127"/>
    <mergeCell ref="F125:F127"/>
    <mergeCell ref="G125:G126"/>
    <mergeCell ref="D128:D130"/>
    <mergeCell ref="E128:E130"/>
    <mergeCell ref="F128:F130"/>
    <mergeCell ref="G128:G129"/>
    <mergeCell ref="D119:D121"/>
    <mergeCell ref="E119:E121"/>
    <mergeCell ref="F119:F121"/>
    <mergeCell ref="G119:G120"/>
    <mergeCell ref="D122:D124"/>
    <mergeCell ref="E122:E124"/>
    <mergeCell ref="F122:F124"/>
    <mergeCell ref="G122:G123"/>
    <mergeCell ref="D113:D115"/>
    <mergeCell ref="E113:E115"/>
    <mergeCell ref="F113:F115"/>
    <mergeCell ref="G113:G114"/>
    <mergeCell ref="D116:D118"/>
    <mergeCell ref="E116:E118"/>
    <mergeCell ref="F116:F118"/>
    <mergeCell ref="G116:G117"/>
    <mergeCell ref="D107:D109"/>
    <mergeCell ref="E107:E109"/>
    <mergeCell ref="F107:F109"/>
    <mergeCell ref="G107:G108"/>
    <mergeCell ref="D110:D112"/>
    <mergeCell ref="E110:E112"/>
    <mergeCell ref="F110:F112"/>
    <mergeCell ref="G110:G111"/>
    <mergeCell ref="D101:D103"/>
    <mergeCell ref="E101:E103"/>
    <mergeCell ref="F101:F103"/>
    <mergeCell ref="G101:G102"/>
    <mergeCell ref="D104:D106"/>
    <mergeCell ref="E104:E106"/>
    <mergeCell ref="F104:F106"/>
    <mergeCell ref="G104:G105"/>
    <mergeCell ref="D95:D97"/>
    <mergeCell ref="E95:E97"/>
    <mergeCell ref="F95:F97"/>
    <mergeCell ref="G95:G96"/>
    <mergeCell ref="D98:D100"/>
    <mergeCell ref="E98:E100"/>
    <mergeCell ref="F98:F100"/>
    <mergeCell ref="G98:G99"/>
    <mergeCell ref="F87:L87"/>
    <mergeCell ref="D88:D90"/>
    <mergeCell ref="E88:E90"/>
    <mergeCell ref="F88:F90"/>
    <mergeCell ref="G88:G89"/>
    <mergeCell ref="M88:M91"/>
    <mergeCell ref="D91:D94"/>
    <mergeCell ref="E91:E94"/>
    <mergeCell ref="F91:F94"/>
    <mergeCell ref="G91:G93"/>
    <mergeCell ref="D82:D84"/>
    <mergeCell ref="E82:E84"/>
    <mergeCell ref="F82:F84"/>
    <mergeCell ref="G82:G83"/>
    <mergeCell ref="F85:L85"/>
    <mergeCell ref="H86:I86"/>
    <mergeCell ref="D76:D78"/>
    <mergeCell ref="E76:E78"/>
    <mergeCell ref="F76:F78"/>
    <mergeCell ref="G76:G77"/>
    <mergeCell ref="D79:D81"/>
    <mergeCell ref="E79:E81"/>
    <mergeCell ref="F79:F81"/>
    <mergeCell ref="G79:G80"/>
    <mergeCell ref="D70:D72"/>
    <mergeCell ref="E70:E72"/>
    <mergeCell ref="F70:F72"/>
    <mergeCell ref="G70:G71"/>
    <mergeCell ref="D73:D75"/>
    <mergeCell ref="E73:E75"/>
    <mergeCell ref="F73:F75"/>
    <mergeCell ref="G73:G74"/>
    <mergeCell ref="D64:D66"/>
    <mergeCell ref="E64:E66"/>
    <mergeCell ref="F64:F66"/>
    <mergeCell ref="G64:G65"/>
    <mergeCell ref="D67:D69"/>
    <mergeCell ref="E67:E69"/>
    <mergeCell ref="F67:F69"/>
    <mergeCell ref="G67:G68"/>
    <mergeCell ref="D58:D60"/>
    <mergeCell ref="E58:E60"/>
    <mergeCell ref="F58:F60"/>
    <mergeCell ref="G58:G59"/>
    <mergeCell ref="D61:D63"/>
    <mergeCell ref="E61:E63"/>
    <mergeCell ref="F61:F63"/>
    <mergeCell ref="G61:G62"/>
    <mergeCell ref="D52:D54"/>
    <mergeCell ref="E52:E54"/>
    <mergeCell ref="F52:F54"/>
    <mergeCell ref="G52:G53"/>
    <mergeCell ref="D55:D57"/>
    <mergeCell ref="E55:E57"/>
    <mergeCell ref="F55:F57"/>
    <mergeCell ref="G55:G56"/>
    <mergeCell ref="D46:D48"/>
    <mergeCell ref="E46:E48"/>
    <mergeCell ref="F46:F48"/>
    <mergeCell ref="G46:G47"/>
    <mergeCell ref="D49:D51"/>
    <mergeCell ref="E49:E51"/>
    <mergeCell ref="F49:F51"/>
    <mergeCell ref="G49:G50"/>
    <mergeCell ref="D40:D42"/>
    <mergeCell ref="E40:E42"/>
    <mergeCell ref="F40:F42"/>
    <mergeCell ref="G40:G41"/>
    <mergeCell ref="D43:D45"/>
    <mergeCell ref="E43:E45"/>
    <mergeCell ref="F43:F45"/>
    <mergeCell ref="G43:G44"/>
    <mergeCell ref="E34:E36"/>
    <mergeCell ref="F34:F36"/>
    <mergeCell ref="G34:G35"/>
    <mergeCell ref="D37:D39"/>
    <mergeCell ref="E37:E39"/>
    <mergeCell ref="F37:F39"/>
    <mergeCell ref="G37:G38"/>
    <mergeCell ref="M24:M84"/>
    <mergeCell ref="D27:D30"/>
    <mergeCell ref="E27:E30"/>
    <mergeCell ref="F27:F30"/>
    <mergeCell ref="G27:G29"/>
    <mergeCell ref="D31:D33"/>
    <mergeCell ref="E31:E33"/>
    <mergeCell ref="F31:F33"/>
    <mergeCell ref="G31:G32"/>
    <mergeCell ref="D34:D36"/>
    <mergeCell ref="H22:I22"/>
    <mergeCell ref="F23:L23"/>
    <mergeCell ref="D24:D26"/>
    <mergeCell ref="E24:E26"/>
    <mergeCell ref="F24:F26"/>
    <mergeCell ref="G24:G25"/>
    <mergeCell ref="M19:M21"/>
    <mergeCell ref="E20:E21"/>
    <mergeCell ref="F20:F21"/>
    <mergeCell ref="G20:G21"/>
    <mergeCell ref="H20:J20"/>
    <mergeCell ref="K20:K21"/>
    <mergeCell ref="L20:L21"/>
    <mergeCell ref="H21:I21"/>
    <mergeCell ref="G2:G3"/>
    <mergeCell ref="G5:G6"/>
    <mergeCell ref="E14:L14"/>
    <mergeCell ref="G16:L16"/>
    <mergeCell ref="G17:L17"/>
    <mergeCell ref="E19:L19"/>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0:J40 I24:J24 I27:J28 I31:J31 I34:J34 I37:J37 I43:J43 I46:J46 I52:J52 I55:J55 I58:J58 I61:J61 I64:J64 I67:J67 I70:J70 I73:J73 I76:J76 I79:J79 I212:J212 I215:J216 I219:J219 I222:J222 I225:J225 I228:J228 I231:J231 I234:J234 I240:J240 I243:J243 I246:J246 I249:J249 I252:J252 I255:J255 I258:J258 I261:J261 I264:J264 I8:J8 I82:J82 I146:J146 I91:J92 I95:J95 I98:J98 I101:J101 I104:J104 I107:J107 I110:J110 I116:J116 I119:J119 I122:J122 I125:J125 I128:J128 I131:J131 I134:J134 I137:J137 I140:J140 I143:J143 I150:J150 I88:J88 I153:J154 I157:J157 I160:J160 I163:J163 I166:J166 I169:J169 I172:J172 I178:J178 I181:J181 I184:J184 I187:J187 I190:J190 I196:J196 I199:J199 I202:J202 I205:J205 I208:J208 I193:J193 I267:J267 I270:J270 I274:J274 I277:J278 I281:J281 I284:J284 I287:J287 I290:J290 I293:J293 I296:J296 I302:J302 I305:J305 I308:J308 I311:J311 I314:J314 I317:J317 I320:J320 I323:J323 I326:J326 I329:J329 I332:J332 I2:J2 I5:J5 I49:J49 I113:J113 I175:J175 I237:J237 I299:J299"/>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6">
      <formula1>900</formula1>
    </dataValidation>
    <dataValidation type="textLength" operator="lessThanOrEqual" allowBlank="1" showInputMessage="1" showErrorMessage="1" errorTitle="Ошибка" error="Допускается ввод не более 900 символов!" sqref="M150:M151 M212:M213 M23 M88:M89 M274:M275">
      <formula1>900</formula1>
    </dataValidation>
    <dataValidation type="decimal" allowBlank="1" showErrorMessage="1" errorTitle="Ошибка" error="Допускается ввод только действительных чисел!" sqref="K212 K215:K216 K219 K222 K225 K228 K231 K234 K240 K243 K246 K249 K252 K255 K258 K261 K264 K267 K10 K88 K143 K140 K137 K134 K131 K128 K125 K122 K119 K116 K110 K107 K104 K101 K98 K95 K91:K92 K150 K146 K153:K154 K157 K160 K163 K166 K169 K172 K178 K181 K184 K187 K190 K196 K199 K202 K205 K208 K193 K270 K274 K277:K278 K281 K284 K287 K290 K293 K296 K302 K305 K308 K311 K314 K317 K320 K323 K326 K329 K332 K5 K113 K175 K237 K299">
      <formula1>-9.99999999999999E+23</formula1>
      <formula2>9.99999999999999E+23</formula2>
    </dataValidation>
  </dataValidations>
  <hyperlinks>
    <hyperlink ref="L86" r:id="rId1" tooltip="https://eiashmao.admhmao.ru/lk/files/Files/qpZNXj/9b6673cd-92ab-4d1e-94c6-74d453db7425"/>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246</vt:i4>
      </vt:variant>
    </vt:vector>
  </HeadingPairs>
  <TitlesOfParts>
    <vt:vector size="248" baseType="lpstr">
      <vt:lpstr>ТС. Т-ТЭ | ТСО</vt:lpstr>
      <vt:lpstr>Предложение</vt:lpstr>
      <vt:lpstr>BLOCK_NOTE_P_TARIFF_B</vt:lpstr>
      <vt:lpstr>BLOCK_NOTE_R_TARIFF_B</vt:lpstr>
      <vt:lpstr>BLOCK_TABLE_P_TARIFF_B</vt:lpstr>
      <vt:lpstr>BLOCK_TABLE_R_TARIFF_B</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et_OFFER_p1</vt:lpstr>
      <vt:lpstr>et_OFFER_p1_0</vt:lpstr>
      <vt:lpstr>et_OFFER_p2</vt:lpstr>
      <vt:lpstr>et_OFFER_p2_0</vt:lpstr>
      <vt:lpstr>et_ver_HEAT_TARIFF_B</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OFFER_DPR</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pIns_PT_VTAR_A_VOTV_OFFER_1</vt:lpstr>
      <vt:lpstr>pIns_PT_VTAR_A_VOTV_OFFER_2</vt:lpstr>
      <vt:lpstr>pIns_PT_VTAR_A_VOTV_OFFER_3</vt:lpstr>
      <vt:lpstr>pIns_PT_VTAR_A_VOTV_OFFER_4</vt:lpstr>
      <vt:lpstr>pIns_PT_VTAR_A_VOTV_OFFER_5</vt:lpstr>
      <vt:lpstr>pIns_PT_VTAR_B</vt:lpstr>
      <vt:lpstr>pIns_PT_VTAR_B_COLDVSNA_OFFER_1</vt:lpstr>
      <vt:lpstr>pIns_PT_VTAR_B_COLDVSNA_OFFER_2</vt:lpstr>
      <vt:lpstr>pIns_PT_VTAR_B_COLDVSNA_OFFER_3</vt:lpstr>
      <vt:lpstr>pIns_PT_VTAR_B_COLDVSNA_OFFER_4</vt:lpstr>
      <vt:lpstr>pIns_PT_VTAR_B_COLDVSNA_OFFER_5</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pIns_PT_VTAR_B_VOTV_OFFER_1</vt:lpstr>
      <vt:lpstr>pIns_PT_VTAR_B_VOTV_OFFER_2</vt:lpstr>
      <vt:lpstr>pIns_PT_VTAR_B_VOTV_OFFER_3</vt:lpstr>
      <vt:lpstr>pIns_PT_VTAR_B_VOTV_OFFER_4</vt:lpstr>
      <vt:lpstr>pIns_PT_VTAR_B_VOTV_OFFER_5</vt:lpstr>
      <vt:lpstr>pIns_PT_VTAR_C_COLDVSNA_OFFER_1</vt:lpstr>
      <vt:lpstr>pIns_PT_VTAR_C_COLDVSNA_OFFER_2</vt:lpstr>
      <vt:lpstr>pIns_PT_VTAR_C_COLDVSNA_OFFER_3</vt:lpstr>
      <vt:lpstr>pIns_PT_VTAR_C_COLDVSNA_OFFER_4</vt:lpstr>
      <vt:lpstr>pIns_PT_VTAR_C_COLDVSNA_OFFER_5</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pIns_PT_VTAR_C_VOTV_OFFER_1</vt:lpstr>
      <vt:lpstr>pIns_PT_VTAR_C_VOTV_OFFER_2</vt:lpstr>
      <vt:lpstr>pIns_PT_VTAR_C_VOTV_OFFER_3</vt:lpstr>
      <vt:lpstr>pIns_PT_VTAR_C_VOTV_OFFER_4</vt:lpstr>
      <vt:lpstr>pIns_PT_VTAR_C_VOTV_OFFER_5</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pIns_PT_VTAR_E_COLDVSNA_OFFER_1</vt:lpstr>
      <vt:lpstr>pIns_PT_VTAR_E_COLDVSNA_OFFER_2</vt:lpstr>
      <vt:lpstr>pIns_PT_VTAR_E_COLDVSNA_OFFER_3</vt:lpstr>
      <vt:lpstr>pIns_PT_VTAR_E_COLDVSNA_OFFER_4</vt:lpstr>
      <vt:lpstr>pIns_PT_VTAR_E_COLDVSNA_OFFER_5</vt:lpstr>
      <vt:lpstr>pIns_PT_VTAR_E1_OFFER_1</vt:lpstr>
      <vt:lpstr>pIns_PT_VTAR_E1_OFFER_2</vt:lpstr>
      <vt:lpstr>pIns_PT_VTAR_E1_OFFER_3</vt:lpstr>
      <vt:lpstr>pIns_PT_VTAR_E1_OFFER_4</vt:lpstr>
      <vt:lpstr>pIns_PT_VTAR_E1_OFFER_5</vt:lpstr>
      <vt:lpstr>pIns_PT_VTAR_E2_OFFER_1</vt:lpstr>
      <vt:lpstr>pIns_PT_VTAR_E2_OFFER_2</vt:lpstr>
      <vt:lpstr>pIns_PT_VTAR_E2_OFFER_3</vt:lpstr>
      <vt:lpstr>pIns_PT_VTAR_E2_OFFER_4</vt:lpstr>
      <vt:lpstr>pIns_PT_VTAR_E2_OFFER_5</vt:lpstr>
      <vt:lpstr>pIns_PT_VTAR_F_OFFER_1</vt:lpstr>
      <vt:lpstr>pIns_PT_VTAR_F_OFFER_2</vt:lpstr>
      <vt:lpstr>pIns_PT_VTAR_F_OFFER_3</vt:lpstr>
      <vt:lpstr>pIns_PT_VTAR_F_OFFER_4</vt:lpstr>
      <vt:lpstr>pIns_PT_VTAR_F_OFFER_5</vt:lpstr>
      <vt:lpstr>pIns_PT_VTAR_G_OFFER_1</vt:lpstr>
      <vt:lpstr>pIns_PT_VTAR_G_OFFER_2</vt:lpstr>
      <vt:lpstr>pIns_PT_VTAR_G_OFFER_3</vt:lpstr>
      <vt:lpstr>pIns_PT_VTAR_G_OFFER_4</vt:lpstr>
      <vt:lpstr>pIns_PT_VTAR_G_OFFER_5</vt:lpstr>
      <vt:lpstr>pIns_PT_VTAR_H_OFFER_1</vt:lpstr>
      <vt:lpstr>pIns_PT_VTAR_H_OFFER_2</vt:lpstr>
      <vt:lpstr>pIns_PT_VTAR_H_OFFER_3</vt:lpstr>
      <vt:lpstr>pIns_PT_VTAR_H_OFFER_4</vt:lpstr>
      <vt:lpstr>pIns_PT_VTAR_H_OFFER_5</vt:lpstr>
      <vt:lpstr>pIns_ver_HEAT_TARIFF_B</vt:lpstr>
      <vt:lpstr>pt_cs_2</vt:lpstr>
      <vt:lpstr>pt_ist_te_2</vt:lpstr>
      <vt:lpstr>pt_ntar_2</vt:lpstr>
      <vt:lpstr>pt_ter_2</vt:lpstr>
      <vt:lpstr>R_OFFER_ADD_PERIOD_HL_COLUMN_MARKER</vt:lpstr>
      <vt:lpstr>R_OFFER_CHANGE_HL_COLUMN_MARKER</vt:lpstr>
      <vt:lpstr>R_OFFER_DEL_HL_COLUMN_MARKER</vt:lpstr>
      <vt:lpstr>R_OFFER_FLAG_HL_COLUMN_MARKER</vt:lpstr>
      <vt:lpstr>tblEnd_1_OFFER</vt:lpstr>
      <vt:lpstr>tblEnd_1_R_Offer</vt:lpstr>
      <vt:lpstr>tblEnd_1_TARIFF_B</vt:lpstr>
      <vt:lpstr>tblStart_1_OFFER</vt:lpstr>
      <vt:lpstr>tblStart_1_R_Offer</vt:lpstr>
      <vt:lpstr>tblStart_1_TARIFF_B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Борейко Елена Николаевна</dc:creator>
  <cp:lastModifiedBy>Борейко Елена Николаевна</cp:lastModifiedBy>
  <dcterms:created xsi:type="dcterms:W3CDTF">2026-10-05T08:31:50Z</dcterms:created>
  <dcterms:modified xsi:type="dcterms:W3CDTF">2026-10-05T08:32:26Z</dcterms:modified>
</cp:coreProperties>
</file>