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Отдел ТАРИФОБРАЗОВАНИЯ\Ваньшина\ЕИАС\РАСКРЫТИЕ ИНФОРМАЦИИ НА САЙТЕ\2018 год\"/>
    </mc:Choice>
  </mc:AlternateContent>
  <bookViews>
    <workbookView xWindow="0" yWindow="0" windowWidth="28800" windowHeight="12435"/>
  </bookViews>
  <sheets>
    <sheet name="полезный отпуск" sheetId="6" r:id="rId1"/>
    <sheet name="передача" sheetId="5" r:id="rId2"/>
  </sheets>
  <definedNames>
    <definedName name="_xlnm.Print_Area" localSheetId="0">'полезный отпуск'!$A$1:$P$55</definedName>
  </definedNames>
  <calcPr calcId="152511"/>
</workbook>
</file>

<file path=xl/calcChain.xml><?xml version="1.0" encoding="utf-8"?>
<calcChain xmlns="http://schemas.openxmlformats.org/spreadsheetml/2006/main">
  <c r="O55" i="6" l="1"/>
  <c r="N55" i="6"/>
  <c r="M55" i="6"/>
  <c r="L55" i="6"/>
  <c r="K55" i="6"/>
  <c r="J55" i="6"/>
  <c r="I55" i="6"/>
  <c r="H55" i="6"/>
  <c r="G55" i="6"/>
  <c r="F55" i="6"/>
  <c r="E55" i="6"/>
  <c r="D55" i="6"/>
  <c r="P55" i="6" s="1"/>
  <c r="P54" i="6"/>
  <c r="P53" i="6"/>
  <c r="O23" i="5" l="1"/>
  <c r="N23" i="5"/>
  <c r="M23" i="5"/>
  <c r="L23" i="5"/>
  <c r="K23" i="5"/>
  <c r="J23" i="5"/>
  <c r="I23" i="5"/>
  <c r="G23" i="5"/>
  <c r="F23" i="5"/>
  <c r="E23" i="5"/>
  <c r="H23" i="5"/>
  <c r="D23" i="5"/>
  <c r="P22" i="5"/>
  <c r="M42" i="6" l="1"/>
  <c r="M44" i="6" s="1"/>
  <c r="N42" i="6"/>
  <c r="N44" i="6" s="1"/>
  <c r="O42" i="6"/>
  <c r="N28" i="6"/>
  <c r="N30" i="6" s="1"/>
  <c r="M28" i="6"/>
  <c r="M30" i="6" s="1"/>
  <c r="J28" i="6"/>
  <c r="J30" i="6" s="1"/>
  <c r="I28" i="6"/>
  <c r="I30" i="6" s="1"/>
  <c r="F28" i="6"/>
  <c r="F30" i="6" s="1"/>
  <c r="E28" i="6"/>
  <c r="E30" i="6" s="1"/>
  <c r="L28" i="6"/>
  <c r="L30" i="6" s="1"/>
  <c r="D44" i="6"/>
  <c r="K42" i="6"/>
  <c r="K44" i="6" s="1"/>
  <c r="J42" i="6"/>
  <c r="J44" i="6" s="1"/>
  <c r="I42" i="6"/>
  <c r="I44" i="6" s="1"/>
  <c r="H42" i="6"/>
  <c r="H44" i="6" s="1"/>
  <c r="G42" i="6"/>
  <c r="G44" i="6" s="1"/>
  <c r="F42" i="6"/>
  <c r="F44" i="6" s="1"/>
  <c r="E42" i="6"/>
  <c r="E44" i="6" s="1"/>
  <c r="D42" i="6"/>
  <c r="H28" i="6" l="1"/>
  <c r="H30" i="6" s="1"/>
  <c r="P43" i="6"/>
  <c r="G28" i="6"/>
  <c r="G30" i="6" s="1"/>
  <c r="K28" i="6"/>
  <c r="K30" i="6" s="1"/>
  <c r="O28" i="6"/>
  <c r="O30" i="6" s="1"/>
  <c r="P40" i="6"/>
  <c r="Q42" i="6" s="1"/>
  <c r="O44" i="6"/>
  <c r="Q44" i="6"/>
  <c r="P41" i="6"/>
  <c r="L42" i="6"/>
  <c r="L44" i="6" s="1"/>
  <c r="P44" i="6" l="1"/>
  <c r="P42" i="6"/>
  <c r="P29" i="6" l="1"/>
  <c r="D28" i="6"/>
  <c r="D30" i="6" s="1"/>
  <c r="P27" i="6"/>
  <c r="P26" i="6"/>
  <c r="P16" i="6"/>
  <c r="P13" i="6"/>
  <c r="O12" i="6"/>
  <c r="O14" i="6" s="1"/>
  <c r="O17" i="6" s="1"/>
  <c r="N12" i="6"/>
  <c r="N14" i="6" s="1"/>
  <c r="N17" i="6" s="1"/>
  <c r="M12" i="6"/>
  <c r="M14" i="6" s="1"/>
  <c r="M17" i="6" s="1"/>
  <c r="L12" i="6"/>
  <c r="L14" i="6" s="1"/>
  <c r="L17" i="6" s="1"/>
  <c r="K12" i="6"/>
  <c r="K14" i="6" s="1"/>
  <c r="K17" i="6" s="1"/>
  <c r="J12" i="6"/>
  <c r="J14" i="6" s="1"/>
  <c r="J17" i="6" s="1"/>
  <c r="I12" i="6"/>
  <c r="I14" i="6" s="1"/>
  <c r="I17" i="6" s="1"/>
  <c r="H12" i="6"/>
  <c r="H14" i="6" s="1"/>
  <c r="H17" i="6" s="1"/>
  <c r="G12" i="6"/>
  <c r="G14" i="6" s="1"/>
  <c r="G17" i="6" s="1"/>
  <c r="F12" i="6"/>
  <c r="F14" i="6" s="1"/>
  <c r="F17" i="6" s="1"/>
  <c r="E12" i="6"/>
  <c r="E14" i="6" s="1"/>
  <c r="E17" i="6" s="1"/>
  <c r="D12" i="6"/>
  <c r="D14" i="6" s="1"/>
  <c r="D17" i="6" s="1"/>
  <c r="P11" i="6"/>
  <c r="P30" i="6" l="1"/>
  <c r="P12" i="6"/>
  <c r="P28" i="6"/>
  <c r="P17" i="6"/>
  <c r="P14" i="6"/>
  <c r="P11" i="5"/>
  <c r="P10" i="5"/>
  <c r="O9" i="5"/>
  <c r="M9" i="5"/>
  <c r="L9" i="5"/>
  <c r="K9" i="5"/>
  <c r="J9" i="5"/>
  <c r="I9" i="5"/>
  <c r="H9" i="5"/>
  <c r="G9" i="5"/>
  <c r="F9" i="5"/>
  <c r="E9" i="5"/>
  <c r="D9" i="5"/>
  <c r="P23" i="5" l="1"/>
  <c r="N9" i="5"/>
  <c r="P9" i="5" s="1"/>
  <c r="P21" i="5"/>
</calcChain>
</file>

<file path=xl/sharedStrings.xml><?xml version="1.0" encoding="utf-8"?>
<sst xmlns="http://schemas.openxmlformats.org/spreadsheetml/2006/main" count="202" uniqueCount="57">
  <si>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</si>
  <si>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</si>
  <si>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</si>
  <si>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</si>
  <si>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</si>
  <si>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</si>
  <si>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</si>
  <si>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</si>
  <si>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</si>
  <si>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</si>
  <si>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</si>
  <si>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</si>
  <si>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</si>
  <si>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</si>
  <si>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Отпуск теплоэнергии, всего</t>
  </si>
  <si>
    <t>1.1.</t>
  </si>
  <si>
    <t>от котельной (ПКТС)</t>
  </si>
  <si>
    <t>т.Гкал</t>
  </si>
  <si>
    <t>3.</t>
  </si>
  <si>
    <t xml:space="preserve">Отпуск итого </t>
  </si>
  <si>
    <t>4.</t>
  </si>
  <si>
    <t>5.</t>
  </si>
  <si>
    <t xml:space="preserve">Полезный отпуск теплоэнергии  </t>
  </si>
  <si>
    <t>6.</t>
  </si>
  <si>
    <t>Хоз. Нужды</t>
  </si>
  <si>
    <t>7.</t>
  </si>
  <si>
    <t>Полезный отпуск теплоэнергии  без хоз. нужд</t>
  </si>
  <si>
    <t>2.</t>
  </si>
  <si>
    <t>от теплоисточника филиала ПАО "ОГК-2" - Сургутская ГРЭС-1</t>
  </si>
  <si>
    <t>от теплоисточника филиала "Сургутская ГРЭС-2" ПАО "Юнипро"</t>
  </si>
  <si>
    <t>1.2.</t>
  </si>
  <si>
    <t>от теплоисточника Котельная в КК-45</t>
  </si>
  <si>
    <r>
      <t>Покупная теплоэнергия                                      от ф.ПАО "ОГК-2"</t>
    </r>
    <r>
      <rPr>
        <b/>
        <sz val="14"/>
        <rFont val="Arial"/>
        <family val="2"/>
        <charset val="204"/>
      </rPr>
      <t>-СГРЭС-1,</t>
    </r>
    <r>
      <rPr>
        <sz val="14"/>
        <rFont val="Arial"/>
        <family val="2"/>
        <charset val="204"/>
      </rPr>
      <t xml:space="preserve">                           от ф.</t>
    </r>
    <r>
      <rPr>
        <b/>
        <sz val="14"/>
        <rFont val="Arial"/>
        <family val="2"/>
        <charset val="204"/>
      </rPr>
      <t>"СГРЭС-2"</t>
    </r>
    <r>
      <rPr>
        <sz val="14"/>
        <rFont val="Arial"/>
        <family val="2"/>
        <charset val="204"/>
      </rPr>
      <t xml:space="preserve"> ПАО "Юнипро"</t>
    </r>
  </si>
  <si>
    <t>1.</t>
  </si>
  <si>
    <t>Производственные нужды</t>
  </si>
  <si>
    <t>Наименование показателей</t>
  </si>
  <si>
    <t>N п/п</t>
  </si>
  <si>
    <r>
      <t xml:space="preserve">Потери теплоэнергии в сети </t>
    </r>
    <r>
      <rPr>
        <sz val="10"/>
        <rFont val="Arial"/>
        <family val="2"/>
        <charset val="204"/>
      </rPr>
      <t>(утв.Минэнерго РФ)</t>
    </r>
  </si>
  <si>
    <t>40 мкр.</t>
  </si>
  <si>
    <t>38 мкр.</t>
  </si>
  <si>
    <t>ООО "СПС №18"</t>
  </si>
  <si>
    <t>СГМУП "ГТС"</t>
  </si>
  <si>
    <t>Передача тепловой энергии</t>
  </si>
  <si>
    <t>Передача тепловой энергии всего по мкр., в том числе:</t>
  </si>
  <si>
    <t>Фактический отпуск тепловой энергии в 2017 г. ООО "СГЭС"</t>
  </si>
  <si>
    <t>Тариф на отпускаемую тепловую энергию с 01.01.2017 г.составляет 644,17 руб./Гкал без НДС</t>
  </si>
  <si>
    <t>Тариф на отпускаемую тепловую энергию с 01.07.2017 г.составляет 655,70 руб./Гкал без НДС</t>
  </si>
  <si>
    <t>Тариф на отпускаемую тепловую энергию с 01.01.2017 г.составляет 1432,98 руб./Гкал без НДС</t>
  </si>
  <si>
    <t xml:space="preserve">Фактический отпуск тепловой энергии в 2017 г. ООО "СГЭС" </t>
  </si>
  <si>
    <t>Тариф на отпускаемую тепловую энергию с 01.07.2017 г.составляет 1490,30 руб./Гкал без НДС</t>
  </si>
  <si>
    <t>от теплоисточника Котельная СОК</t>
  </si>
  <si>
    <t>от теплоисточника Котельная КК-45</t>
  </si>
  <si>
    <t>Тариф на отпускаемую тепловую энергию с 06.11.2017 г.составляет 1701,42 руб./Гкал без НДС</t>
  </si>
  <si>
    <t xml:space="preserve">Передача тепловой энергии в 2017 г. ООО "СГЭС" </t>
  </si>
  <si>
    <t>Тариф на отпускаемую тепловую энергию с 01.07.2017 г.составляет 220,10 руб./Гкал без НДС</t>
  </si>
  <si>
    <t>Тариф на отпускаемую тепловую энергию с 01.01.2016 г.составляет 211,630 руб./Гкал без НДС</t>
  </si>
  <si>
    <t xml:space="preserve">Потери теплоэнергии в сети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</si>
</sst>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#,##0.0"/>
    <numFmt numFmtId="167" formatCode="_-* #,##0.000\ _₽_-;\-* #,##0.000\ _₽_-;_-* &quot;-&quot;??\ _₽_-;_-@_-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26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1" fillId="3" borderId="3" xfId="4" applyFont="1" applyFill="1" applyBorder="1" applyAlignment="1">
      <alignment horizontal="center" vertical="center"/>
    </xf>
    <xf numFmtId="43" fontId="11" fillId="3" borderId="1" xfId="4" applyFont="1" applyFill="1" applyBorder="1" applyAlignment="1">
      <alignment horizontal="center" vertical="center"/>
    </xf>
    <xf numFmtId="43" fontId="11" fillId="0" borderId="10" xfId="4" applyFont="1" applyFill="1" applyBorder="1" applyAlignment="1">
      <alignment horizontal="center" vertical="center"/>
    </xf>
    <xf numFmtId="43" fontId="11" fillId="0" borderId="41" xfId="4" applyFont="1" applyFill="1" applyBorder="1" applyAlignment="1">
      <alignment horizontal="center" vertical="center"/>
    </xf>
    <xf numFmtId="43" fontId="11" fillId="0" borderId="15" xfId="4" applyFont="1" applyFill="1" applyBorder="1" applyAlignment="1">
      <alignment horizontal="center" vertical="center"/>
    </xf>
    <xf numFmtId="43" fontId="7" fillId="0" borderId="0" xfId="4" applyFont="1" applyAlignment="1">
      <alignment horizontal="center" vertical="center"/>
    </xf>
    <xf numFmtId="43" fontId="3" fillId="0" borderId="0" xfId="4" applyFont="1" applyFill="1" applyAlignment="1">
      <alignment vertical="center"/>
    </xf>
    <xf numFmtId="43" fontId="6" fillId="0" borderId="0" xfId="4" applyFont="1" applyFill="1" applyAlignment="1">
      <alignment vertical="center"/>
    </xf>
    <xf numFmtId="43" fontId="12" fillId="0" borderId="0" xfId="4" applyFont="1" applyFill="1" applyAlignment="1">
      <alignment vertical="center"/>
    </xf>
    <xf numFmtId="43" fontId="12" fillId="0" borderId="0" xfId="4" applyFont="1" applyFill="1" applyBorder="1" applyAlignment="1">
      <alignment vertical="center"/>
    </xf>
    <xf numFmtId="43" fontId="6" fillId="0" borderId="0" xfId="4" applyFont="1" applyFill="1" applyAlignment="1">
      <alignment horizontal="center" vertical="center"/>
    </xf>
    <xf numFmtId="43" fontId="11" fillId="0" borderId="0" xfId="4" applyFont="1" applyFill="1" applyAlignment="1">
      <alignment horizontal="center" vertical="center"/>
    </xf>
    <xf numFmtId="43" fontId="4" fillId="0" borderId="12" xfId="4" applyFont="1" applyFill="1" applyBorder="1" applyAlignment="1">
      <alignment horizontal="center" vertical="center"/>
    </xf>
    <xf numFmtId="43" fontId="4" fillId="0" borderId="13" xfId="4" applyFont="1" applyFill="1" applyBorder="1" applyAlignment="1">
      <alignment horizontal="center" vertical="center"/>
    </xf>
    <xf numFmtId="43" fontId="4" fillId="0" borderId="14" xfId="4" applyFont="1" applyFill="1" applyBorder="1" applyAlignment="1">
      <alignment horizontal="center" vertical="center"/>
    </xf>
    <xf numFmtId="43" fontId="4" fillId="0" borderId="36" xfId="4" applyFont="1" applyFill="1" applyBorder="1" applyAlignment="1">
      <alignment horizontal="center" vertical="center"/>
    </xf>
    <xf numFmtId="43" fontId="4" fillId="0" borderId="33" xfId="4" applyFont="1" applyFill="1" applyBorder="1" applyAlignment="1">
      <alignment horizontal="center" vertical="center"/>
    </xf>
    <xf numFmtId="43" fontId="4" fillId="0" borderId="35" xfId="4" applyFont="1" applyFill="1" applyBorder="1" applyAlignment="1">
      <alignment horizontal="center" vertical="center"/>
    </xf>
    <xf numFmtId="43" fontId="4" fillId="0" borderId="32" xfId="4" applyFont="1" applyFill="1" applyBorder="1" applyAlignment="1">
      <alignment horizontal="center" vertical="center"/>
    </xf>
    <xf numFmtId="43" fontId="4" fillId="0" borderId="38" xfId="4" applyFont="1" applyFill="1" applyBorder="1" applyAlignment="1">
      <alignment horizontal="center" vertical="center"/>
    </xf>
    <xf numFmtId="43" fontId="4" fillId="0" borderId="40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center" vertical="center"/>
    </xf>
    <xf numFmtId="43" fontId="11" fillId="0" borderId="8" xfId="4" applyFont="1" applyFill="1" applyBorder="1" applyAlignment="1">
      <alignment horizontal="center" vertical="center"/>
    </xf>
    <xf numFmtId="43" fontId="11" fillId="0" borderId="9" xfId="4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center" vertical="center"/>
    </xf>
    <xf numFmtId="43" fontId="4" fillId="0" borderId="12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3" xfId="4" applyFont="1" applyBorder="1" applyAlignment="1">
      <alignment horizontal="right"/>
    </xf>
    <xf numFmtId="43" fontId="11" fillId="0" borderId="13" xfId="4" applyFont="1" applyBorder="1" applyAlignment="1">
      <alignment horizontal="right"/>
    </xf>
    <xf numFmtId="43" fontId="4" fillId="0" borderId="14" xfId="4" applyFont="1" applyBorder="1" applyAlignment="1">
      <alignment horizontal="right"/>
    </xf>
    <xf numFmtId="43" fontId="11" fillId="0" borderId="10" xfId="4" applyFont="1" applyFill="1" applyBorder="1" applyAlignment="1"/>
    <xf numFmtId="43" fontId="4" fillId="0" borderId="17" xfId="4" applyFont="1" applyFill="1" applyBorder="1" applyAlignment="1">
      <alignment horizontal="center" vertical="center"/>
    </xf>
    <xf numFmtId="43" fontId="4" fillId="0" borderId="18" xfId="4" applyFont="1" applyFill="1" applyBorder="1" applyAlignment="1">
      <alignment horizontal="center" vertical="center"/>
    </xf>
    <xf numFmtId="43" fontId="4" fillId="0" borderId="18" xfId="4" applyFont="1" applyBorder="1" applyAlignment="1">
      <alignment horizontal="center" vertical="center"/>
    </xf>
    <xf numFmtId="43" fontId="4" fillId="0" borderId="19" xfId="4" applyFont="1" applyBorder="1" applyAlignment="1">
      <alignment horizontal="center" vertical="center"/>
    </xf>
    <xf numFmtId="43" fontId="11" fillId="0" borderId="3" xfId="4" applyFont="1" applyFill="1" applyBorder="1" applyAlignment="1">
      <alignment horizontal="center" vertical="center"/>
    </xf>
    <xf numFmtId="43" fontId="11" fillId="0" borderId="4" xfId="4" applyFont="1" applyFill="1" applyBorder="1" applyAlignment="1">
      <alignment horizontal="center" vertical="center"/>
    </xf>
    <xf numFmtId="43" fontId="11" fillId="0" borderId="20" xfId="4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43" fontId="11" fillId="0" borderId="22" xfId="4" applyFont="1" applyFill="1" applyBorder="1" applyAlignment="1">
      <alignment horizontal="center" vertical="center"/>
    </xf>
    <xf numFmtId="43" fontId="11" fillId="0" borderId="23" xfId="4" applyFont="1" applyFill="1" applyBorder="1" applyAlignment="1">
      <alignment horizontal="center" vertical="center"/>
    </xf>
    <xf numFmtId="43" fontId="11" fillId="0" borderId="24" xfId="4" applyFont="1" applyFill="1" applyBorder="1" applyAlignment="1">
      <alignment horizontal="center" vertical="center"/>
    </xf>
    <xf numFmtId="43" fontId="11" fillId="0" borderId="21" xfId="4" applyFont="1" applyFill="1" applyBorder="1" applyAlignment="1">
      <alignment horizontal="center" vertical="center"/>
    </xf>
    <xf numFmtId="43" fontId="11" fillId="3" borderId="2" xfId="4" applyFont="1" applyFill="1" applyBorder="1" applyAlignment="1">
      <alignment horizontal="center" vertical="center"/>
    </xf>
    <xf numFmtId="43" fontId="4" fillId="0" borderId="0" xfId="4" applyFont="1" applyFill="1" applyBorder="1" applyAlignment="1">
      <alignment horizontal="right" vertical="center"/>
    </xf>
    <xf numFmtId="43" fontId="11" fillId="0" borderId="27" xfId="4" applyFont="1" applyFill="1" applyBorder="1" applyAlignment="1">
      <alignment horizontal="center" vertical="center"/>
    </xf>
    <xf numFmtId="43" fontId="11" fillId="0" borderId="28" xfId="4" applyFont="1" applyFill="1" applyBorder="1" applyAlignment="1">
      <alignment horizontal="center" vertical="center"/>
    </xf>
    <xf numFmtId="43" fontId="11" fillId="0" borderId="29" xfId="4" applyFont="1" applyFill="1" applyBorder="1" applyAlignment="1">
      <alignment horizontal="center" vertical="center"/>
    </xf>
    <xf numFmtId="43" fontId="11" fillId="0" borderId="25" xfId="4" applyFont="1" applyFill="1" applyBorder="1" applyAlignment="1">
      <alignment horizontal="center" vertical="center"/>
    </xf>
    <xf numFmtId="167" fontId="4" fillId="0" borderId="12" xfId="4" applyNumberFormat="1" applyFont="1" applyBorder="1" applyAlignment="1">
      <alignment horizontal="center" vertical="center"/>
    </xf>
    <xf numFmtId="167" fontId="4" fillId="0" borderId="13" xfId="4" applyNumberFormat="1" applyFont="1" applyBorder="1" applyAlignment="1">
      <alignment horizontal="center" vertical="center"/>
    </xf>
    <xf numFmtId="167" fontId="4" fillId="0" borderId="37" xfId="4" applyNumberFormat="1" applyFont="1" applyBorder="1" applyAlignment="1">
      <alignment horizontal="center" vertical="center"/>
    </xf>
    <xf numFmtId="167" fontId="4" fillId="0" borderId="44" xfId="4" applyNumberFormat="1" applyFont="1" applyFill="1" applyBorder="1" applyAlignment="1">
      <alignment horizontal="center" vertical="center"/>
    </xf>
    <xf numFmtId="167" fontId="4" fillId="0" borderId="32" xfId="4" applyNumberFormat="1" applyFont="1" applyBorder="1" applyAlignment="1">
      <alignment horizontal="center" vertical="center"/>
    </xf>
    <xf numFmtId="167" fontId="4" fillId="0" borderId="38" xfId="4" applyNumberFormat="1" applyFont="1" applyBorder="1" applyAlignment="1">
      <alignment horizontal="center" vertical="center"/>
    </xf>
    <xf numFmtId="167" fontId="4" fillId="0" borderId="39" xfId="4" applyNumberFormat="1" applyFont="1" applyBorder="1" applyAlignment="1">
      <alignment horizontal="center" vertical="center"/>
    </xf>
    <xf numFmtId="167" fontId="4" fillId="0" borderId="43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">
    <cellStyle name="Обычный" xfId="0" builtinId="0"/>
    <cellStyle name="Обычный 2" xfId="2"/>
    <cellStyle name="Обычный 2 4" xfId="3"/>
    <cellStyle name="Обычный 3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55"/>
  <sheetViews>
    <sheetView tabSelected="1" view="pageBreakPreview" topLeftCell="A13" zoomScale="60" zoomScaleNormal="64" workbookViewId="0">
      <selection activeCell="Z44" sqref="Z44"/>
    </sheetView>
  </sheetViews>
  <sheetFormatPr defaultColWidth="9.140625" defaultRowHeight="25.5" x14ac:dyDescent="0.2"/>
  <cols>
    <col min="1" max="1" width="11.42578125" style="31" customWidth="1"/>
    <col min="2" max="2" width="49.42578125" style="31" customWidth="1"/>
    <col min="3" max="3" width="11.28515625" style="32" customWidth="1"/>
    <col min="4" max="4" width="13.7109375" style="33" customWidth="1"/>
    <col min="5" max="5" width="14" style="33" customWidth="1"/>
    <col min="6" max="6" width="13.7109375" style="33" customWidth="1"/>
    <col min="7" max="7" width="13.85546875" style="33" customWidth="1"/>
    <col min="8" max="8" width="14.85546875" style="33" customWidth="1"/>
    <col min="9" max="9" width="13.42578125" style="33" customWidth="1"/>
    <col min="10" max="10" width="13.5703125" style="33" customWidth="1"/>
    <col min="11" max="11" width="15.28515625" style="33" customWidth="1"/>
    <col min="12" max="13" width="14.5703125" style="33" customWidth="1"/>
    <col min="14" max="14" width="14.42578125" style="33" customWidth="1"/>
    <col min="15" max="15" width="14.7109375" style="33" customWidth="1"/>
    <col min="16" max="16" width="16.7109375" style="7" customWidth="1"/>
    <col min="17" max="17" width="8.85546875" style="93" bestFit="1" customWidth="1"/>
    <col min="18" max="46" width="9.140625" style="7"/>
    <col min="47" max="16384" width="9.140625" style="8"/>
  </cols>
  <sheetData>
    <row r="1" spans="1:46" ht="27.75" x14ac:dyDescent="0.2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46" ht="27.75" x14ac:dyDescent="0.2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91"/>
    </row>
    <row r="3" spans="1:46" ht="27.75" x14ac:dyDescent="0.2">
      <c r="A3" s="143" t="s">
        <v>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91"/>
    </row>
    <row r="4" spans="1:46" ht="12.7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1"/>
    </row>
    <row r="5" spans="1:46" s="3" customFormat="1" ht="24.75" customHeight="1" x14ac:dyDescent="0.2">
      <c r="A5" s="9" t="s">
        <v>45</v>
      </c>
      <c r="B5" s="9"/>
      <c r="C5" s="9"/>
      <c r="D5" s="9"/>
      <c r="E5" s="10"/>
      <c r="F5" s="10"/>
      <c r="G5" s="10"/>
      <c r="H5" s="10"/>
      <c r="I5" s="10"/>
      <c r="J5" s="84"/>
      <c r="K5" s="84"/>
      <c r="L5" s="84"/>
      <c r="M5" s="84"/>
      <c r="N5" s="84"/>
      <c r="O5" s="84"/>
      <c r="P5" s="84"/>
      <c r="Q5" s="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24.75" customHeight="1" x14ac:dyDescent="0.2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84"/>
      <c r="K6" s="84"/>
      <c r="L6" s="84"/>
      <c r="M6" s="84"/>
      <c r="N6" s="84"/>
      <c r="O6" s="84"/>
      <c r="P6" s="84"/>
      <c r="Q6" s="9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 thickBot="1" x14ac:dyDescent="0.25">
      <c r="A7" s="1"/>
      <c r="B7" s="1"/>
      <c r="C7" s="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4"/>
      <c r="P7" s="15"/>
    </row>
    <row r="8" spans="1:46" s="17" customFormat="1" ht="36" customHeight="1" thickBot="1" x14ac:dyDescent="0.25">
      <c r="A8" s="40" t="s">
        <v>36</v>
      </c>
      <c r="B8" s="71" t="s">
        <v>35</v>
      </c>
      <c r="C8" s="42" t="s">
        <v>0</v>
      </c>
      <c r="D8" s="43" t="s">
        <v>1</v>
      </c>
      <c r="E8" s="43" t="s">
        <v>2</v>
      </c>
      <c r="F8" s="43" t="s">
        <v>3</v>
      </c>
      <c r="G8" s="44" t="s">
        <v>4</v>
      </c>
      <c r="H8" s="43" t="s">
        <v>5</v>
      </c>
      <c r="I8" s="45" t="s">
        <v>6</v>
      </c>
      <c r="J8" s="43" t="s">
        <v>7</v>
      </c>
      <c r="K8" s="43" t="s">
        <v>8</v>
      </c>
      <c r="L8" s="43" t="s">
        <v>9</v>
      </c>
      <c r="M8" s="43" t="s">
        <v>10</v>
      </c>
      <c r="N8" s="43" t="s">
        <v>11</v>
      </c>
      <c r="O8" s="46" t="s">
        <v>12</v>
      </c>
      <c r="P8" s="47" t="s">
        <v>13</v>
      </c>
      <c r="Q8" s="9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6" s="19" customFormat="1" ht="36" customHeight="1" thickBot="1" x14ac:dyDescent="0.25">
      <c r="A9" s="54">
        <v>1</v>
      </c>
      <c r="B9" s="53" t="s">
        <v>14</v>
      </c>
      <c r="C9" s="52"/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10"/>
      <c r="Q9" s="9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ht="36" customHeight="1" x14ac:dyDescent="0.25">
      <c r="A10" s="20" t="s">
        <v>15</v>
      </c>
      <c r="B10" s="21" t="s">
        <v>16</v>
      </c>
      <c r="C10" s="20" t="s">
        <v>17</v>
      </c>
      <c r="D10" s="111"/>
      <c r="E10" s="112"/>
      <c r="F10" s="113"/>
      <c r="G10" s="113"/>
      <c r="H10" s="113"/>
      <c r="I10" s="113"/>
      <c r="J10" s="113"/>
      <c r="K10" s="113"/>
      <c r="L10" s="113"/>
      <c r="M10" s="113"/>
      <c r="N10" s="114"/>
      <c r="O10" s="115"/>
      <c r="P10" s="116"/>
    </row>
    <row r="11" spans="1:46" ht="59.25" customHeight="1" thickBot="1" x14ac:dyDescent="0.25">
      <c r="A11" s="37" t="s">
        <v>27</v>
      </c>
      <c r="B11" s="38" t="s">
        <v>32</v>
      </c>
      <c r="C11" s="22" t="s">
        <v>17</v>
      </c>
      <c r="D11" s="117">
        <v>406.233</v>
      </c>
      <c r="E11" s="118">
        <v>334.875</v>
      </c>
      <c r="F11" s="119">
        <v>262.00599999999997</v>
      </c>
      <c r="G11" s="119">
        <v>230.80600000000001</v>
      </c>
      <c r="H11" s="119">
        <v>188.357</v>
      </c>
      <c r="I11" s="119">
        <v>65.650999999999996</v>
      </c>
      <c r="J11" s="119">
        <v>54.606999999999999</v>
      </c>
      <c r="K11" s="119">
        <v>52.628</v>
      </c>
      <c r="L11" s="119">
        <v>161.75799999999998</v>
      </c>
      <c r="M11" s="119">
        <v>240.36</v>
      </c>
      <c r="N11" s="119">
        <v>301.48599999999999</v>
      </c>
      <c r="O11" s="120">
        <v>341.26900000000001</v>
      </c>
      <c r="P11" s="90">
        <f>SUM(D11:O11)</f>
        <v>2640.0360000000001</v>
      </c>
      <c r="Q11" s="93">
        <v>0</v>
      </c>
    </row>
    <row r="12" spans="1:46" ht="36" customHeight="1" thickBot="1" x14ac:dyDescent="0.25">
      <c r="A12" s="55" t="s">
        <v>18</v>
      </c>
      <c r="B12" s="51" t="s">
        <v>19</v>
      </c>
      <c r="C12" s="50" t="s">
        <v>17</v>
      </c>
      <c r="D12" s="121">
        <f t="shared" ref="D12:O12" si="0">D11</f>
        <v>406.233</v>
      </c>
      <c r="E12" s="122">
        <f t="shared" si="0"/>
        <v>334.875</v>
      </c>
      <c r="F12" s="122">
        <f t="shared" si="0"/>
        <v>262.00599999999997</v>
      </c>
      <c r="G12" s="122">
        <f t="shared" si="0"/>
        <v>230.80600000000001</v>
      </c>
      <c r="H12" s="122">
        <f t="shared" si="0"/>
        <v>188.357</v>
      </c>
      <c r="I12" s="122">
        <f t="shared" si="0"/>
        <v>65.650999999999996</v>
      </c>
      <c r="J12" s="122">
        <f t="shared" si="0"/>
        <v>54.606999999999999</v>
      </c>
      <c r="K12" s="122">
        <f t="shared" si="0"/>
        <v>52.628</v>
      </c>
      <c r="L12" s="122">
        <f>L11</f>
        <v>161.75799999999998</v>
      </c>
      <c r="M12" s="122">
        <f t="shared" si="0"/>
        <v>240.36</v>
      </c>
      <c r="N12" s="122">
        <f t="shared" si="0"/>
        <v>301.48599999999999</v>
      </c>
      <c r="O12" s="123">
        <f t="shared" si="0"/>
        <v>341.26900000000001</v>
      </c>
      <c r="P12" s="124">
        <f>SUM(D12:O12)</f>
        <v>2640.0360000000001</v>
      </c>
      <c r="Q12" s="94"/>
    </row>
    <row r="13" spans="1:46" ht="37.5" customHeight="1" thickBot="1" x14ac:dyDescent="0.25">
      <c r="A13" s="56" t="s">
        <v>20</v>
      </c>
      <c r="B13" s="49" t="s">
        <v>56</v>
      </c>
      <c r="C13" s="48" t="s">
        <v>17</v>
      </c>
      <c r="D13" s="125">
        <v>14.364025999999999</v>
      </c>
      <c r="E13" s="126">
        <v>13.166294000000001</v>
      </c>
      <c r="F13" s="126">
        <v>9.0265070000000005</v>
      </c>
      <c r="G13" s="126">
        <v>12.962727000000001</v>
      </c>
      <c r="H13" s="126">
        <v>11.258627000000001</v>
      </c>
      <c r="I13" s="126">
        <v>3.9393589999999996</v>
      </c>
      <c r="J13" s="126">
        <v>3.5760559999999999</v>
      </c>
      <c r="K13" s="126">
        <v>6.3894709999999995</v>
      </c>
      <c r="L13" s="126">
        <v>8.9932580000000009</v>
      </c>
      <c r="M13" s="126">
        <v>12.333835000000001</v>
      </c>
      <c r="N13" s="126">
        <v>17.111910999999999</v>
      </c>
      <c r="O13" s="127">
        <v>17.990000000000002</v>
      </c>
      <c r="P13" s="128">
        <f>SUM(D13:O13)</f>
        <v>131.11207099999999</v>
      </c>
      <c r="Q13" s="95">
        <v>0</v>
      </c>
    </row>
    <row r="14" spans="1:46" ht="36" customHeight="1" thickBot="1" x14ac:dyDescent="0.25">
      <c r="A14" s="57" t="s">
        <v>21</v>
      </c>
      <c r="B14" s="25" t="s">
        <v>22</v>
      </c>
      <c r="C14" s="24" t="s">
        <v>17</v>
      </c>
      <c r="D14" s="86">
        <f>D12-D13</f>
        <v>391.86897399999998</v>
      </c>
      <c r="E14" s="86">
        <f t="shared" ref="E14:O14" si="1">E12-E13</f>
        <v>321.70870600000001</v>
      </c>
      <c r="F14" s="86">
        <f t="shared" si="1"/>
        <v>252.97949299999996</v>
      </c>
      <c r="G14" s="86">
        <f t="shared" si="1"/>
        <v>217.84327300000001</v>
      </c>
      <c r="H14" s="86">
        <f t="shared" si="1"/>
        <v>177.09837300000001</v>
      </c>
      <c r="I14" s="86">
        <f t="shared" si="1"/>
        <v>61.711641</v>
      </c>
      <c r="J14" s="86">
        <f t="shared" si="1"/>
        <v>51.030943999999998</v>
      </c>
      <c r="K14" s="86">
        <f t="shared" si="1"/>
        <v>46.238529</v>
      </c>
      <c r="L14" s="86">
        <f t="shared" si="1"/>
        <v>152.76474199999998</v>
      </c>
      <c r="M14" s="86">
        <f t="shared" si="1"/>
        <v>228.02616500000002</v>
      </c>
      <c r="N14" s="86">
        <f t="shared" si="1"/>
        <v>284.37408899999997</v>
      </c>
      <c r="O14" s="129">
        <f t="shared" si="1"/>
        <v>323.279</v>
      </c>
      <c r="P14" s="87">
        <f>SUM(D14:O14)</f>
        <v>2508.923929</v>
      </c>
      <c r="Q14" s="94">
        <v>0</v>
      </c>
    </row>
    <row r="15" spans="1:46" ht="11.25" customHeight="1" thickBot="1" x14ac:dyDescent="0.25">
      <c r="A15" s="4"/>
      <c r="B15" s="5"/>
      <c r="C15" s="6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93"/>
    </row>
    <row r="16" spans="1:46" s="30" customFormat="1" ht="36" customHeight="1" thickBot="1" x14ac:dyDescent="0.25">
      <c r="A16" s="58" t="s">
        <v>23</v>
      </c>
      <c r="B16" s="28" t="s">
        <v>24</v>
      </c>
      <c r="C16" s="29" t="s">
        <v>17</v>
      </c>
      <c r="D16" s="131">
        <v>0.85</v>
      </c>
      <c r="E16" s="132">
        <v>0.6</v>
      </c>
      <c r="F16" s="132">
        <v>0.39300000000000002</v>
      </c>
      <c r="G16" s="132">
        <v>0.22</v>
      </c>
      <c r="H16" s="132">
        <v>9.9232000000000001E-2</v>
      </c>
      <c r="I16" s="132">
        <v>3.7999999999999999E-2</v>
      </c>
      <c r="J16" s="132">
        <v>1.2E-2</v>
      </c>
      <c r="K16" s="132">
        <v>1.6E-2</v>
      </c>
      <c r="L16" s="132">
        <v>0.05</v>
      </c>
      <c r="M16" s="132">
        <v>0.12</v>
      </c>
      <c r="N16" s="132">
        <v>0.26200000000000001</v>
      </c>
      <c r="O16" s="133">
        <v>0.55820000000000003</v>
      </c>
      <c r="P16" s="134">
        <f>SUM(D16:O16)</f>
        <v>3.218432</v>
      </c>
      <c r="Q16" s="96">
        <v>0</v>
      </c>
    </row>
    <row r="17" spans="1:17" s="7" customFormat="1" ht="36" customHeight="1" thickBot="1" x14ac:dyDescent="0.25">
      <c r="A17" s="57" t="s">
        <v>25</v>
      </c>
      <c r="B17" s="59" t="s">
        <v>26</v>
      </c>
      <c r="C17" s="24" t="s">
        <v>17</v>
      </c>
      <c r="D17" s="86">
        <f>D14-D16</f>
        <v>391.01897399999996</v>
      </c>
      <c r="E17" s="86">
        <f t="shared" ref="E17:O17" si="2">E14-E16</f>
        <v>321.10870599999998</v>
      </c>
      <c r="F17" s="86">
        <f t="shared" si="2"/>
        <v>252.58649299999996</v>
      </c>
      <c r="G17" s="86">
        <f t="shared" si="2"/>
        <v>217.62327300000001</v>
      </c>
      <c r="H17" s="86">
        <f>H14-H16+0.001</f>
        <v>177.00014100000001</v>
      </c>
      <c r="I17" s="86">
        <f t="shared" si="2"/>
        <v>61.673641000000003</v>
      </c>
      <c r="J17" s="86">
        <f t="shared" si="2"/>
        <v>51.018943999999998</v>
      </c>
      <c r="K17" s="86">
        <f t="shared" si="2"/>
        <v>46.222529000000002</v>
      </c>
      <c r="L17" s="86">
        <f t="shared" si="2"/>
        <v>152.71474199999997</v>
      </c>
      <c r="M17" s="86">
        <f t="shared" si="2"/>
        <v>227.90616500000002</v>
      </c>
      <c r="N17" s="86">
        <f t="shared" si="2"/>
        <v>284.11208899999997</v>
      </c>
      <c r="O17" s="129">
        <f t="shared" si="2"/>
        <v>322.7208</v>
      </c>
      <c r="P17" s="87">
        <f>SUM(D17:O17)</f>
        <v>2505.7064969999997</v>
      </c>
      <c r="Q17" s="97"/>
    </row>
    <row r="18" spans="1:17" s="7" customFormat="1" x14ac:dyDescent="0.2">
      <c r="A18" s="31"/>
      <c r="B18" s="31"/>
      <c r="C18" s="32"/>
      <c r="D18" s="33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93"/>
    </row>
    <row r="19" spans="1:17" s="7" customFormat="1" ht="27.75" x14ac:dyDescent="0.2">
      <c r="A19" s="143" t="s">
        <v>48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93"/>
    </row>
    <row r="20" spans="1:17" s="7" customFormat="1" ht="27.75" x14ac:dyDescent="0.2">
      <c r="A20" s="143" t="s">
        <v>51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93"/>
    </row>
    <row r="21" spans="1:17" ht="12.75" customHeight="1" x14ac:dyDescent="0.2"/>
    <row r="22" spans="1:17" x14ac:dyDescent="0.2">
      <c r="A22" s="9" t="s">
        <v>47</v>
      </c>
    </row>
    <row r="23" spans="1:17" x14ac:dyDescent="0.2">
      <c r="A23" s="9" t="s">
        <v>49</v>
      </c>
    </row>
    <row r="24" spans="1:17" ht="12.75" customHeight="1" thickBot="1" x14ac:dyDescent="0.25"/>
    <row r="25" spans="1:17" ht="36" customHeight="1" thickBot="1" x14ac:dyDescent="0.25">
      <c r="A25" s="40" t="s">
        <v>36</v>
      </c>
      <c r="B25" s="71" t="s">
        <v>35</v>
      </c>
      <c r="C25" s="41" t="s">
        <v>0</v>
      </c>
      <c r="D25" s="60" t="s">
        <v>1</v>
      </c>
      <c r="E25" s="43" t="s">
        <v>2</v>
      </c>
      <c r="F25" s="43" t="s">
        <v>3</v>
      </c>
      <c r="G25" s="44" t="s">
        <v>4</v>
      </c>
      <c r="H25" s="43" t="s">
        <v>5</v>
      </c>
      <c r="I25" s="45" t="s">
        <v>6</v>
      </c>
      <c r="J25" s="43" t="s">
        <v>7</v>
      </c>
      <c r="K25" s="43" t="s">
        <v>8</v>
      </c>
      <c r="L25" s="43" t="s">
        <v>9</v>
      </c>
      <c r="M25" s="43" t="s">
        <v>10</v>
      </c>
      <c r="N25" s="43" t="s">
        <v>11</v>
      </c>
      <c r="O25" s="46" t="s">
        <v>12</v>
      </c>
      <c r="P25" s="47" t="s">
        <v>13</v>
      </c>
    </row>
    <row r="26" spans="1:17" ht="33.950000000000003" customHeight="1" x14ac:dyDescent="0.2">
      <c r="A26" s="67" t="s">
        <v>33</v>
      </c>
      <c r="B26" s="64" t="s">
        <v>14</v>
      </c>
      <c r="C26" s="61" t="s">
        <v>17</v>
      </c>
      <c r="D26" s="98">
        <v>17.99991</v>
      </c>
      <c r="E26" s="99">
        <v>13.960150000000001</v>
      </c>
      <c r="F26" s="99">
        <v>9.0789050000000007</v>
      </c>
      <c r="G26" s="99">
        <v>7.6437100000000004</v>
      </c>
      <c r="H26" s="99">
        <v>6.2368199999999998</v>
      </c>
      <c r="I26" s="99">
        <v>1.72132</v>
      </c>
      <c r="J26" s="99">
        <v>0.89388400000000001</v>
      </c>
      <c r="K26" s="99">
        <v>1.5833510000000002</v>
      </c>
      <c r="L26" s="99">
        <v>4.589747</v>
      </c>
      <c r="M26" s="99">
        <v>8.5198119999999999</v>
      </c>
      <c r="N26" s="99">
        <v>11.555399999999999</v>
      </c>
      <c r="O26" s="100">
        <v>14.154999999999999</v>
      </c>
      <c r="P26" s="88">
        <f>SUM(D26:O26)</f>
        <v>97.938008999999994</v>
      </c>
      <c r="Q26" s="93">
        <v>0</v>
      </c>
    </row>
    <row r="27" spans="1:17" ht="33.950000000000003" customHeight="1" x14ac:dyDescent="0.2">
      <c r="A27" s="68" t="s">
        <v>27</v>
      </c>
      <c r="B27" s="65" t="s">
        <v>34</v>
      </c>
      <c r="C27" s="62" t="s">
        <v>17</v>
      </c>
      <c r="D27" s="101">
        <v>0.28000000000000003</v>
      </c>
      <c r="E27" s="102">
        <v>0.24</v>
      </c>
      <c r="F27" s="102">
        <v>0.29499999999999998</v>
      </c>
      <c r="G27" s="102">
        <v>0.18</v>
      </c>
      <c r="H27" s="102">
        <v>7.6999999999999999E-2</v>
      </c>
      <c r="I27" s="102">
        <v>0</v>
      </c>
      <c r="J27" s="102">
        <v>0</v>
      </c>
      <c r="K27" s="102">
        <v>0</v>
      </c>
      <c r="L27" s="102">
        <v>0.05</v>
      </c>
      <c r="M27" s="102">
        <v>0.23</v>
      </c>
      <c r="N27" s="102">
        <v>0.09</v>
      </c>
      <c r="O27" s="103">
        <v>0.19</v>
      </c>
      <c r="P27" s="89">
        <f>SUM(D27:O27)</f>
        <v>1.6319999999999999</v>
      </c>
      <c r="Q27" s="93">
        <v>0</v>
      </c>
    </row>
    <row r="28" spans="1:17" ht="33.950000000000003" customHeight="1" x14ac:dyDescent="0.2">
      <c r="A28" s="68" t="s">
        <v>18</v>
      </c>
      <c r="B28" s="65" t="s">
        <v>19</v>
      </c>
      <c r="C28" s="62" t="s">
        <v>17</v>
      </c>
      <c r="D28" s="101">
        <f>D26-D27</f>
        <v>17.719909999999999</v>
      </c>
      <c r="E28" s="101">
        <f t="shared" ref="E28:O28" si="3">E26-E27</f>
        <v>13.72015</v>
      </c>
      <c r="F28" s="101">
        <f t="shared" si="3"/>
        <v>8.7839050000000007</v>
      </c>
      <c r="G28" s="101">
        <f t="shared" si="3"/>
        <v>7.4637100000000007</v>
      </c>
      <c r="H28" s="101">
        <f t="shared" si="3"/>
        <v>6.1598199999999999</v>
      </c>
      <c r="I28" s="101">
        <f t="shared" si="3"/>
        <v>1.72132</v>
      </c>
      <c r="J28" s="101">
        <f t="shared" si="3"/>
        <v>0.89388400000000001</v>
      </c>
      <c r="K28" s="101">
        <f t="shared" si="3"/>
        <v>1.5833510000000002</v>
      </c>
      <c r="L28" s="101">
        <f t="shared" si="3"/>
        <v>4.5397470000000002</v>
      </c>
      <c r="M28" s="101">
        <f t="shared" si="3"/>
        <v>8.2898119999999995</v>
      </c>
      <c r="N28" s="101">
        <f t="shared" si="3"/>
        <v>11.465399999999999</v>
      </c>
      <c r="O28" s="101">
        <f t="shared" si="3"/>
        <v>13.965</v>
      </c>
      <c r="P28" s="89">
        <f>SUM(D28:O28)</f>
        <v>96.306009000000003</v>
      </c>
      <c r="Q28" s="93">
        <v>0</v>
      </c>
    </row>
    <row r="29" spans="1:17" ht="33.950000000000003" customHeight="1" thickBot="1" x14ac:dyDescent="0.25">
      <c r="A29" s="69" t="s">
        <v>20</v>
      </c>
      <c r="B29" s="66" t="s">
        <v>56</v>
      </c>
      <c r="C29" s="63" t="s">
        <v>17</v>
      </c>
      <c r="D29" s="104">
        <v>0.25327100000000063</v>
      </c>
      <c r="E29" s="105">
        <v>7.5650999999999843E-2</v>
      </c>
      <c r="F29" s="105">
        <v>0.10348099999999977</v>
      </c>
      <c r="G29" s="105">
        <v>0.12909199999999965</v>
      </c>
      <c r="H29" s="105">
        <v>0.4539499999999998</v>
      </c>
      <c r="I29" s="105">
        <v>0.57172099999999981</v>
      </c>
      <c r="J29" s="105">
        <v>0.39337800000000006</v>
      </c>
      <c r="K29" s="105">
        <v>0.58166800000000007</v>
      </c>
      <c r="L29" s="105">
        <v>0.30500900000000092</v>
      </c>
      <c r="M29" s="105">
        <v>0.17391699999999946</v>
      </c>
      <c r="N29" s="105">
        <v>2.8605999999999767E-2</v>
      </c>
      <c r="O29" s="106">
        <v>0.48320499999999994</v>
      </c>
      <c r="P29" s="90">
        <f>SUM(D29:O29)</f>
        <v>3.5529489999999999</v>
      </c>
      <c r="Q29" s="93">
        <v>6.6613381477509392E-15</v>
      </c>
    </row>
    <row r="30" spans="1:17" ht="33.950000000000003" customHeight="1" thickBot="1" x14ac:dyDescent="0.25">
      <c r="A30" s="70" t="s">
        <v>21</v>
      </c>
      <c r="B30" s="39" t="s">
        <v>22</v>
      </c>
      <c r="C30" s="24" t="s">
        <v>17</v>
      </c>
      <c r="D30" s="86">
        <f>D28-D29</f>
        <v>17.466638999999997</v>
      </c>
      <c r="E30" s="86">
        <f t="shared" ref="E30:O30" si="4">E28-E29</f>
        <v>13.644499</v>
      </c>
      <c r="F30" s="86">
        <f t="shared" si="4"/>
        <v>8.6804240000000004</v>
      </c>
      <c r="G30" s="86">
        <f t="shared" si="4"/>
        <v>7.3346180000000007</v>
      </c>
      <c r="H30" s="86">
        <f t="shared" si="4"/>
        <v>5.70587</v>
      </c>
      <c r="I30" s="86">
        <f t="shared" si="4"/>
        <v>1.1495990000000003</v>
      </c>
      <c r="J30" s="86">
        <f t="shared" si="4"/>
        <v>0.5005059999999999</v>
      </c>
      <c r="K30" s="86">
        <f t="shared" si="4"/>
        <v>1.0016830000000001</v>
      </c>
      <c r="L30" s="86">
        <f t="shared" si="4"/>
        <v>4.2347379999999992</v>
      </c>
      <c r="M30" s="86">
        <f t="shared" si="4"/>
        <v>8.1158950000000001</v>
      </c>
      <c r="N30" s="86">
        <f t="shared" si="4"/>
        <v>11.436793999999999</v>
      </c>
      <c r="O30" s="86">
        <f t="shared" si="4"/>
        <v>13.481795</v>
      </c>
      <c r="P30" s="87">
        <f>SUM(D30:O30)</f>
        <v>92.753060000000005</v>
      </c>
      <c r="Q30" s="93">
        <v>0</v>
      </c>
    </row>
    <row r="31" spans="1:17" s="7" customFormat="1" x14ac:dyDescent="0.2">
      <c r="A31" s="31"/>
      <c r="B31" s="31"/>
      <c r="C31" s="32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93"/>
    </row>
    <row r="32" spans="1:17" s="7" customFormat="1" ht="27.75" x14ac:dyDescent="0.2">
      <c r="A32" s="143" t="s">
        <v>48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93"/>
    </row>
    <row r="33" spans="1:17" s="7" customFormat="1" ht="27.75" x14ac:dyDescent="0.2">
      <c r="A33" s="143" t="s">
        <v>50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93"/>
    </row>
    <row r="34" spans="1:17" ht="12.75" customHeight="1" x14ac:dyDescent="0.2"/>
    <row r="35" spans="1:17" x14ac:dyDescent="0.2">
      <c r="A35" s="9"/>
    </row>
    <row r="36" spans="1:17" x14ac:dyDescent="0.2">
      <c r="A36" s="9" t="s">
        <v>49</v>
      </c>
    </row>
    <row r="37" spans="1:17" x14ac:dyDescent="0.2">
      <c r="A37" s="9" t="s">
        <v>52</v>
      </c>
    </row>
    <row r="38" spans="1:17" ht="12.75" customHeight="1" thickBot="1" x14ac:dyDescent="0.25"/>
    <row r="39" spans="1:17" ht="36" customHeight="1" thickBot="1" x14ac:dyDescent="0.25">
      <c r="A39" s="40" t="s">
        <v>36</v>
      </c>
      <c r="B39" s="71" t="s">
        <v>35</v>
      </c>
      <c r="C39" s="41" t="s">
        <v>0</v>
      </c>
      <c r="D39" s="60" t="s">
        <v>1</v>
      </c>
      <c r="E39" s="43" t="s">
        <v>2</v>
      </c>
      <c r="F39" s="43" t="s">
        <v>3</v>
      </c>
      <c r="G39" s="44" t="s">
        <v>4</v>
      </c>
      <c r="H39" s="43" t="s">
        <v>5</v>
      </c>
      <c r="I39" s="45" t="s">
        <v>6</v>
      </c>
      <c r="J39" s="43" t="s">
        <v>7</v>
      </c>
      <c r="K39" s="43" t="s">
        <v>8</v>
      </c>
      <c r="L39" s="43" t="s">
        <v>9</v>
      </c>
      <c r="M39" s="43" t="s">
        <v>10</v>
      </c>
      <c r="N39" s="43" t="s">
        <v>11</v>
      </c>
      <c r="O39" s="46" t="s">
        <v>12</v>
      </c>
      <c r="P39" s="47" t="s">
        <v>13</v>
      </c>
    </row>
    <row r="40" spans="1:17" ht="36" customHeight="1" x14ac:dyDescent="0.2">
      <c r="A40" s="67" t="s">
        <v>33</v>
      </c>
      <c r="B40" s="64" t="s">
        <v>14</v>
      </c>
      <c r="C40" s="61" t="s">
        <v>17</v>
      </c>
      <c r="D40" s="98"/>
      <c r="E40" s="99"/>
      <c r="F40" s="99"/>
      <c r="G40" s="99"/>
      <c r="H40" s="99"/>
      <c r="I40" s="99"/>
      <c r="J40" s="99"/>
      <c r="K40" s="99"/>
      <c r="L40" s="99">
        <v>6.1984379999999999E-2</v>
      </c>
      <c r="M40" s="99">
        <v>0.23313222000000003</v>
      </c>
      <c r="N40" s="99">
        <v>0.30243635200000002</v>
      </c>
      <c r="O40" s="100">
        <v>0.378523</v>
      </c>
      <c r="P40" s="88">
        <f>SUM(D40:O40)</f>
        <v>0.97607595199999997</v>
      </c>
      <c r="Q40" s="93">
        <v>0</v>
      </c>
    </row>
    <row r="41" spans="1:17" ht="36" customHeight="1" x14ac:dyDescent="0.2">
      <c r="A41" s="68" t="s">
        <v>27</v>
      </c>
      <c r="B41" s="65" t="s">
        <v>34</v>
      </c>
      <c r="C41" s="62" t="s">
        <v>17</v>
      </c>
      <c r="D41" s="101"/>
      <c r="E41" s="102"/>
      <c r="F41" s="102"/>
      <c r="G41" s="102"/>
      <c r="H41" s="102"/>
      <c r="I41" s="102"/>
      <c r="J41" s="102"/>
      <c r="K41" s="102"/>
      <c r="L41" s="102">
        <v>0</v>
      </c>
      <c r="M41" s="102">
        <v>0</v>
      </c>
      <c r="N41" s="102">
        <v>0</v>
      </c>
      <c r="O41" s="103">
        <v>0</v>
      </c>
      <c r="P41" s="89">
        <f>SUM(D41:O41)</f>
        <v>0</v>
      </c>
      <c r="Q41" s="93">
        <v>0</v>
      </c>
    </row>
    <row r="42" spans="1:17" ht="36" customHeight="1" x14ac:dyDescent="0.2">
      <c r="A42" s="68" t="s">
        <v>18</v>
      </c>
      <c r="B42" s="65" t="s">
        <v>19</v>
      </c>
      <c r="C42" s="62" t="s">
        <v>17</v>
      </c>
      <c r="D42" s="101">
        <f>D40-D41</f>
        <v>0</v>
      </c>
      <c r="E42" s="101">
        <f t="shared" ref="E42:L42" si="5">E40-E41</f>
        <v>0</v>
      </c>
      <c r="F42" s="101">
        <f t="shared" si="5"/>
        <v>0</v>
      </c>
      <c r="G42" s="101">
        <f t="shared" si="5"/>
        <v>0</v>
      </c>
      <c r="H42" s="101">
        <f t="shared" si="5"/>
        <v>0</v>
      </c>
      <c r="I42" s="101">
        <f t="shared" si="5"/>
        <v>0</v>
      </c>
      <c r="J42" s="101">
        <f t="shared" si="5"/>
        <v>0</v>
      </c>
      <c r="K42" s="101">
        <f t="shared" si="5"/>
        <v>0</v>
      </c>
      <c r="L42" s="101">
        <f t="shared" si="5"/>
        <v>6.1984379999999999E-2</v>
      </c>
      <c r="M42" s="101">
        <f t="shared" ref="M42:O42" si="6">M40-M41</f>
        <v>0.23313222000000003</v>
      </c>
      <c r="N42" s="101">
        <f t="shared" si="6"/>
        <v>0.30243635200000002</v>
      </c>
      <c r="O42" s="101">
        <f t="shared" si="6"/>
        <v>0.378523</v>
      </c>
      <c r="P42" s="89">
        <f>SUM(D42:O42)</f>
        <v>0.97607595199999997</v>
      </c>
      <c r="Q42" s="93">
        <f t="shared" ref="Q42" si="7">Q40-Q41</f>
        <v>0</v>
      </c>
    </row>
    <row r="43" spans="1:17" ht="42" customHeight="1" thickBot="1" x14ac:dyDescent="0.25">
      <c r="A43" s="69" t="s">
        <v>20</v>
      </c>
      <c r="B43" s="66" t="s">
        <v>56</v>
      </c>
      <c r="C43" s="63" t="s">
        <v>17</v>
      </c>
      <c r="D43" s="104"/>
      <c r="E43" s="105"/>
      <c r="F43" s="105"/>
      <c r="G43" s="105"/>
      <c r="H43" s="105"/>
      <c r="I43" s="105"/>
      <c r="J43" s="105"/>
      <c r="K43" s="105"/>
      <c r="L43" s="105">
        <v>1.2153799999999998E-3</v>
      </c>
      <c r="M43" s="105">
        <v>4.57122E-3</v>
      </c>
      <c r="N43" s="105">
        <v>7.088352E-3</v>
      </c>
      <c r="O43" s="106">
        <v>4.4460000000000263E-3</v>
      </c>
      <c r="P43" s="90">
        <f>SUM(D43:O43)</f>
        <v>1.7320952000000025E-2</v>
      </c>
      <c r="Q43" s="93">
        <v>0</v>
      </c>
    </row>
    <row r="44" spans="1:17" ht="36" customHeight="1" thickBot="1" x14ac:dyDescent="0.25">
      <c r="A44" s="70" t="s">
        <v>21</v>
      </c>
      <c r="B44" s="39" t="s">
        <v>22</v>
      </c>
      <c r="C44" s="24" t="s">
        <v>17</v>
      </c>
      <c r="D44" s="86">
        <f>D42-D43</f>
        <v>0</v>
      </c>
      <c r="E44" s="86">
        <f t="shared" ref="E44:L44" si="8">E42-E43</f>
        <v>0</v>
      </c>
      <c r="F44" s="86">
        <f t="shared" si="8"/>
        <v>0</v>
      </c>
      <c r="G44" s="86">
        <f t="shared" si="8"/>
        <v>0</v>
      </c>
      <c r="H44" s="86">
        <f t="shared" si="8"/>
        <v>0</v>
      </c>
      <c r="I44" s="86">
        <f t="shared" si="8"/>
        <v>0</v>
      </c>
      <c r="J44" s="86">
        <f t="shared" si="8"/>
        <v>0</v>
      </c>
      <c r="K44" s="86">
        <f t="shared" si="8"/>
        <v>0</v>
      </c>
      <c r="L44" s="86">
        <f t="shared" si="8"/>
        <v>6.0768999999999997E-2</v>
      </c>
      <c r="M44" s="86">
        <f t="shared" ref="M44:O44" si="9">M42-M43</f>
        <v>0.22856100000000004</v>
      </c>
      <c r="N44" s="86">
        <f t="shared" si="9"/>
        <v>0.295348</v>
      </c>
      <c r="O44" s="86">
        <f t="shared" si="9"/>
        <v>0.37407699999999999</v>
      </c>
      <c r="P44" s="87">
        <f>SUM(D44:O44)</f>
        <v>0.95875500000000002</v>
      </c>
      <c r="Q44" s="93">
        <f t="shared" ref="Q44" si="10">Q42-Q43</f>
        <v>0</v>
      </c>
    </row>
    <row r="46" spans="1:17" ht="27.75" x14ac:dyDescent="0.2">
      <c r="A46" s="143" t="s">
        <v>53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7" ht="27.75" x14ac:dyDescent="0.2">
      <c r="A47" s="143" t="s">
        <v>28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</row>
    <row r="48" spans="1:17" ht="27.75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27.75" x14ac:dyDescent="0.2">
      <c r="A49" s="9" t="s">
        <v>55</v>
      </c>
      <c r="K49" s="85"/>
      <c r="L49" s="85"/>
      <c r="M49" s="85"/>
      <c r="N49" s="85"/>
      <c r="O49" s="85"/>
      <c r="P49" s="85"/>
    </row>
    <row r="50" spans="1:16" ht="27.75" x14ac:dyDescent="0.2">
      <c r="A50" s="9" t="s">
        <v>54</v>
      </c>
      <c r="K50" s="85"/>
      <c r="L50" s="85"/>
      <c r="M50" s="85"/>
      <c r="N50" s="85"/>
      <c r="O50" s="85"/>
      <c r="P50" s="85"/>
    </row>
    <row r="51" spans="1:16" ht="26.25" thickBot="1" x14ac:dyDescent="0.25"/>
    <row r="52" spans="1:16" ht="36.75" thickBot="1" x14ac:dyDescent="0.25">
      <c r="A52" s="40" t="s">
        <v>36</v>
      </c>
      <c r="B52" s="71" t="s">
        <v>35</v>
      </c>
      <c r="C52" s="41" t="s">
        <v>0</v>
      </c>
      <c r="D52" s="60" t="s">
        <v>1</v>
      </c>
      <c r="E52" s="43" t="s">
        <v>2</v>
      </c>
      <c r="F52" s="43" t="s">
        <v>3</v>
      </c>
      <c r="G52" s="44" t="s">
        <v>4</v>
      </c>
      <c r="H52" s="43" t="s">
        <v>5</v>
      </c>
      <c r="I52" s="45" t="s">
        <v>6</v>
      </c>
      <c r="J52" s="43" t="s">
        <v>7</v>
      </c>
      <c r="K52" s="43" t="s">
        <v>8</v>
      </c>
      <c r="L52" s="43" t="s">
        <v>9</v>
      </c>
      <c r="M52" s="43" t="s">
        <v>10</v>
      </c>
      <c r="N52" s="43" t="s">
        <v>11</v>
      </c>
      <c r="O52" s="46" t="s">
        <v>12</v>
      </c>
      <c r="P52" s="47" t="s">
        <v>13</v>
      </c>
    </row>
    <row r="53" spans="1:16" ht="27.75" customHeight="1" x14ac:dyDescent="0.2">
      <c r="A53" s="67" t="s">
        <v>33</v>
      </c>
      <c r="B53" s="64" t="s">
        <v>14</v>
      </c>
      <c r="C53" s="61" t="s">
        <v>17</v>
      </c>
      <c r="D53" s="72">
        <v>3.8819839999999997</v>
      </c>
      <c r="E53" s="72">
        <v>3.777393</v>
      </c>
      <c r="F53" s="72">
        <v>2.3452999999999999</v>
      </c>
      <c r="G53" s="72">
        <v>2.1704940000000001</v>
      </c>
      <c r="H53" s="72">
        <v>1.7903550000000001</v>
      </c>
      <c r="I53" s="72">
        <v>0.98913300000000004</v>
      </c>
      <c r="J53" s="72">
        <v>0.45045299999999999</v>
      </c>
      <c r="K53" s="72">
        <v>0.48711900000000002</v>
      </c>
      <c r="L53" s="72">
        <v>1.114155</v>
      </c>
      <c r="M53" s="72">
        <v>1.9681150000000001</v>
      </c>
      <c r="N53" s="72">
        <v>2.5756840000000003</v>
      </c>
      <c r="O53" s="72">
        <v>2.9750036</v>
      </c>
      <c r="P53" s="73">
        <f>SUM(D53:O53)</f>
        <v>24.5251886</v>
      </c>
    </row>
    <row r="54" spans="1:16" ht="48" customHeight="1" thickBot="1" x14ac:dyDescent="0.25">
      <c r="A54" s="69" t="s">
        <v>27</v>
      </c>
      <c r="B54" s="66" t="s">
        <v>56</v>
      </c>
      <c r="C54" s="63" t="s">
        <v>17</v>
      </c>
      <c r="D54" s="74">
        <v>5.2999999999999999E-2</v>
      </c>
      <c r="E54" s="75">
        <v>4.7E-2</v>
      </c>
      <c r="F54" s="75">
        <v>4.2000000000000003E-2</v>
      </c>
      <c r="G54" s="75">
        <v>3.5999999999999997E-2</v>
      </c>
      <c r="H54" s="75">
        <v>0.03</v>
      </c>
      <c r="I54" s="75">
        <v>1.2999999999999999E-2</v>
      </c>
      <c r="J54" s="75">
        <v>7.0000000000000001E-3</v>
      </c>
      <c r="K54" s="75">
        <v>1.2999999999999999E-2</v>
      </c>
      <c r="L54" s="75">
        <v>1.7999999999999999E-2</v>
      </c>
      <c r="M54" s="75">
        <v>3.5999999999999997E-2</v>
      </c>
      <c r="N54" s="75">
        <v>4.2999999999999997E-2</v>
      </c>
      <c r="O54" s="76">
        <v>5.1999999999999998E-2</v>
      </c>
      <c r="P54" s="23">
        <f>SUM(D54:O54)</f>
        <v>0.39</v>
      </c>
    </row>
    <row r="55" spans="1:16" ht="18.75" thickBot="1" x14ac:dyDescent="0.25">
      <c r="A55" s="70" t="s">
        <v>18</v>
      </c>
      <c r="B55" s="39" t="s">
        <v>42</v>
      </c>
      <c r="C55" s="24" t="s">
        <v>17</v>
      </c>
      <c r="D55" s="26">
        <f>D53-D54</f>
        <v>3.8289839999999997</v>
      </c>
      <c r="E55" s="26">
        <f t="shared" ref="E55:O55" si="11">E53-E54</f>
        <v>3.7303929999999998</v>
      </c>
      <c r="F55" s="26">
        <f t="shared" si="11"/>
        <v>2.3033000000000001</v>
      </c>
      <c r="G55" s="26">
        <f t="shared" si="11"/>
        <v>2.1344940000000001</v>
      </c>
      <c r="H55" s="26">
        <f t="shared" si="11"/>
        <v>1.7603550000000001</v>
      </c>
      <c r="I55" s="26">
        <f t="shared" si="11"/>
        <v>0.97613300000000003</v>
      </c>
      <c r="J55" s="26">
        <f t="shared" si="11"/>
        <v>0.44345299999999999</v>
      </c>
      <c r="K55" s="26">
        <f t="shared" si="11"/>
        <v>0.47411900000000001</v>
      </c>
      <c r="L55" s="26">
        <f t="shared" si="11"/>
        <v>1.096155</v>
      </c>
      <c r="M55" s="26">
        <f t="shared" si="11"/>
        <v>1.932115</v>
      </c>
      <c r="N55" s="26">
        <f t="shared" si="11"/>
        <v>2.5326840000000002</v>
      </c>
      <c r="O55" s="26">
        <f t="shared" si="11"/>
        <v>2.9230035999999999</v>
      </c>
      <c r="P55" s="27">
        <f>SUM(D55:O55)</f>
        <v>24.135188600000003</v>
      </c>
    </row>
  </sheetData>
  <mergeCells count="9">
    <mergeCell ref="A46:P46"/>
    <mergeCell ref="A47:P47"/>
    <mergeCell ref="A32:P32"/>
    <mergeCell ref="A33:P33"/>
    <mergeCell ref="A1:Q1"/>
    <mergeCell ref="A2:P2"/>
    <mergeCell ref="A3:P3"/>
    <mergeCell ref="A19:P19"/>
    <mergeCell ref="A20:P20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23"/>
  <sheetViews>
    <sheetView topLeftCell="A4" zoomScale="64" zoomScaleNormal="64" workbookViewId="0">
      <selection activeCell="A14" sqref="A14:P23"/>
    </sheetView>
  </sheetViews>
  <sheetFormatPr defaultColWidth="9.140625" defaultRowHeight="25.5" x14ac:dyDescent="0.2"/>
  <cols>
    <col min="1" max="1" width="11.42578125" style="31" customWidth="1"/>
    <col min="2" max="2" width="49.42578125" style="31" customWidth="1"/>
    <col min="3" max="3" width="11.28515625" style="32" customWidth="1"/>
    <col min="4" max="4" width="13.7109375" style="33" customWidth="1"/>
    <col min="5" max="5" width="14" style="33" customWidth="1"/>
    <col min="6" max="6" width="13.7109375" style="33" customWidth="1"/>
    <col min="7" max="7" width="13.85546875" style="33" customWidth="1"/>
    <col min="8" max="8" width="12.42578125" style="33" customWidth="1"/>
    <col min="9" max="9" width="11.85546875" style="33" customWidth="1"/>
    <col min="10" max="10" width="11.7109375" style="33" customWidth="1"/>
    <col min="11" max="11" width="12.42578125" style="33" customWidth="1"/>
    <col min="12" max="12" width="13.42578125" style="33" customWidth="1"/>
    <col min="13" max="13" width="14.5703125" style="33" customWidth="1"/>
    <col min="14" max="14" width="14.42578125" style="33" customWidth="1"/>
    <col min="15" max="15" width="13.42578125" style="33" customWidth="1"/>
    <col min="16" max="16" width="16.7109375" style="7" customWidth="1"/>
    <col min="17" max="17" width="0" style="7" hidden="1" customWidth="1"/>
    <col min="18" max="46" width="9.140625" style="7"/>
    <col min="47" max="16384" width="9.140625" style="8"/>
  </cols>
  <sheetData>
    <row r="1" spans="1:46" s="7" customFormat="1" ht="27.75" x14ac:dyDescent="0.2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46" s="7" customFormat="1" ht="27.75" x14ac:dyDescent="0.2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46" s="7" customFormat="1" ht="27.7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44" t="s">
        <v>40</v>
      </c>
      <c r="N3" s="144"/>
      <c r="O3" s="144"/>
      <c r="P3" s="144"/>
    </row>
    <row r="4" spans="1:46" s="7" customFormat="1" ht="12.75" customHeight="1" x14ac:dyDescent="0.2">
      <c r="A4" s="31"/>
      <c r="B4" s="3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46" s="7" customFormat="1" x14ac:dyDescent="0.2">
      <c r="A5" s="9" t="s">
        <v>47</v>
      </c>
      <c r="B5" s="3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46" s="7" customFormat="1" x14ac:dyDescent="0.2">
      <c r="A6" s="9" t="s">
        <v>49</v>
      </c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46" s="7" customFormat="1" ht="12.75" customHeight="1" thickBot="1" x14ac:dyDescent="0.25">
      <c r="A7" s="31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46" s="7" customFormat="1" ht="36" customHeight="1" thickBot="1" x14ac:dyDescent="0.25">
      <c r="A8" s="40" t="s">
        <v>36</v>
      </c>
      <c r="B8" s="71" t="s">
        <v>35</v>
      </c>
      <c r="C8" s="41" t="s">
        <v>0</v>
      </c>
      <c r="D8" s="60" t="s">
        <v>1</v>
      </c>
      <c r="E8" s="43" t="s">
        <v>2</v>
      </c>
      <c r="F8" s="43" t="s">
        <v>3</v>
      </c>
      <c r="G8" s="44" t="s">
        <v>4</v>
      </c>
      <c r="H8" s="43" t="s">
        <v>5</v>
      </c>
      <c r="I8" s="45" t="s">
        <v>6</v>
      </c>
      <c r="J8" s="43" t="s">
        <v>7</v>
      </c>
      <c r="K8" s="43" t="s">
        <v>8</v>
      </c>
      <c r="L8" s="43" t="s">
        <v>9</v>
      </c>
      <c r="M8" s="43" t="s">
        <v>10</v>
      </c>
      <c r="N8" s="43" t="s">
        <v>11</v>
      </c>
      <c r="O8" s="46" t="s">
        <v>12</v>
      </c>
      <c r="P8" s="83" t="s">
        <v>13</v>
      </c>
    </row>
    <row r="9" spans="1:46" s="7" customFormat="1" ht="36" customHeight="1" thickBot="1" x14ac:dyDescent="0.25">
      <c r="A9" s="70" t="s">
        <v>33</v>
      </c>
      <c r="B9" s="82" t="s">
        <v>43</v>
      </c>
      <c r="C9" s="24" t="s">
        <v>17</v>
      </c>
      <c r="D9" s="26">
        <f>D10+D11</f>
        <v>0.57242199999999999</v>
      </c>
      <c r="E9" s="26">
        <f t="shared" ref="E9:O9" si="0">E10+E11</f>
        <v>0.345719</v>
      </c>
      <c r="F9" s="26">
        <f t="shared" si="0"/>
        <v>0.17799999999999999</v>
      </c>
      <c r="G9" s="26">
        <f t="shared" si="0"/>
        <v>0.14099999999999999</v>
      </c>
      <c r="H9" s="26">
        <f t="shared" si="0"/>
        <v>0.14899999999999999</v>
      </c>
      <c r="I9" s="26">
        <f t="shared" si="0"/>
        <v>0.13900000000000001</v>
      </c>
      <c r="J9" s="26">
        <f t="shared" si="0"/>
        <v>0</v>
      </c>
      <c r="K9" s="26">
        <f t="shared" si="0"/>
        <v>3.3000000000000002E-2</v>
      </c>
      <c r="L9" s="26">
        <f t="shared" si="0"/>
        <v>8.5000000000000006E-2</v>
      </c>
      <c r="M9" s="26">
        <f t="shared" si="0"/>
        <v>0</v>
      </c>
      <c r="N9" s="26">
        <f t="shared" si="0"/>
        <v>0.16</v>
      </c>
      <c r="O9" s="26">
        <f t="shared" si="0"/>
        <v>0.191</v>
      </c>
      <c r="P9" s="27">
        <f>SUM(D9:O9)</f>
        <v>1.9941409999999999</v>
      </c>
    </row>
    <row r="10" spans="1:46" ht="36" customHeight="1" x14ac:dyDescent="0.2">
      <c r="A10" s="78" t="s">
        <v>15</v>
      </c>
      <c r="B10" s="79" t="s">
        <v>38</v>
      </c>
      <c r="C10" s="20" t="s">
        <v>17</v>
      </c>
      <c r="D10" s="135">
        <v>0.38142200000000004</v>
      </c>
      <c r="E10" s="136">
        <v>0.16971899999999998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3.3000000000000002E-2</v>
      </c>
      <c r="L10" s="136">
        <v>0</v>
      </c>
      <c r="M10" s="136">
        <v>0</v>
      </c>
      <c r="N10" s="136">
        <v>0</v>
      </c>
      <c r="O10" s="137">
        <v>0</v>
      </c>
      <c r="P10" s="138">
        <f>SUM(D10:O10)</f>
        <v>0.58414100000000002</v>
      </c>
      <c r="Q10" s="7">
        <v>0</v>
      </c>
    </row>
    <row r="11" spans="1:46" ht="36" customHeight="1" thickBot="1" x14ac:dyDescent="0.25">
      <c r="A11" s="77" t="s">
        <v>30</v>
      </c>
      <c r="B11" s="80" t="s">
        <v>39</v>
      </c>
      <c r="C11" s="81" t="s">
        <v>17</v>
      </c>
      <c r="D11" s="139">
        <v>0.191</v>
      </c>
      <c r="E11" s="140">
        <v>0.17599999999999999</v>
      </c>
      <c r="F11" s="140">
        <v>0.17799999999999999</v>
      </c>
      <c r="G11" s="140">
        <v>0.14099999999999999</v>
      </c>
      <c r="H11" s="140">
        <v>0.14899999999999999</v>
      </c>
      <c r="I11" s="140">
        <v>0.13900000000000001</v>
      </c>
      <c r="J11" s="140">
        <v>0</v>
      </c>
      <c r="K11" s="140">
        <v>0</v>
      </c>
      <c r="L11" s="140">
        <v>8.5000000000000006E-2</v>
      </c>
      <c r="M11" s="140">
        <v>0</v>
      </c>
      <c r="N11" s="140">
        <v>0.16</v>
      </c>
      <c r="O11" s="141">
        <v>0.191</v>
      </c>
      <c r="P11" s="142">
        <f>SUM(D11:O11)</f>
        <v>1.41</v>
      </c>
      <c r="Q11" s="7">
        <v>0</v>
      </c>
    </row>
    <row r="12" spans="1:46" s="33" customFormat="1" x14ac:dyDescent="0.2">
      <c r="A12" s="31"/>
      <c r="B12" s="31"/>
      <c r="C12" s="3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33" customFormat="1" ht="27.75" x14ac:dyDescent="0.2">
      <c r="A13" s="31"/>
      <c r="B13" s="31"/>
      <c r="C13" s="32"/>
      <c r="N13" s="144" t="s">
        <v>41</v>
      </c>
      <c r="O13" s="144"/>
      <c r="P13" s="144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.75" x14ac:dyDescent="0.2">
      <c r="A14" s="143" t="s">
        <v>53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46" ht="27.75" x14ac:dyDescent="0.2">
      <c r="A15" s="143" t="s">
        <v>28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46" ht="27.7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27.75" x14ac:dyDescent="0.2">
      <c r="A17" s="9" t="s">
        <v>55</v>
      </c>
      <c r="K17" s="36"/>
      <c r="L17" s="36"/>
      <c r="M17" s="36"/>
      <c r="N17" s="36"/>
      <c r="O17" s="36"/>
      <c r="P17" s="36"/>
    </row>
    <row r="18" spans="1:17" ht="27.75" x14ac:dyDescent="0.2">
      <c r="A18" s="9" t="s">
        <v>54</v>
      </c>
      <c r="K18" s="36"/>
      <c r="L18" s="36"/>
      <c r="M18" s="36"/>
      <c r="N18" s="36"/>
      <c r="O18" s="36"/>
      <c r="P18" s="36"/>
    </row>
    <row r="19" spans="1:17" ht="12.2" customHeight="1" thickBot="1" x14ac:dyDescent="0.25"/>
    <row r="20" spans="1:17" ht="36.75" thickBot="1" x14ac:dyDescent="0.25">
      <c r="A20" s="40" t="s">
        <v>36</v>
      </c>
      <c r="B20" s="71" t="s">
        <v>35</v>
      </c>
      <c r="C20" s="41" t="s">
        <v>0</v>
      </c>
      <c r="D20" s="60" t="s">
        <v>1</v>
      </c>
      <c r="E20" s="43" t="s">
        <v>2</v>
      </c>
      <c r="F20" s="43" t="s">
        <v>3</v>
      </c>
      <c r="G20" s="44" t="s">
        <v>4</v>
      </c>
      <c r="H20" s="43" t="s">
        <v>5</v>
      </c>
      <c r="I20" s="45" t="s">
        <v>6</v>
      </c>
      <c r="J20" s="43" t="s">
        <v>7</v>
      </c>
      <c r="K20" s="43" t="s">
        <v>8</v>
      </c>
      <c r="L20" s="43" t="s">
        <v>9</v>
      </c>
      <c r="M20" s="43" t="s">
        <v>10</v>
      </c>
      <c r="N20" s="43" t="s">
        <v>11</v>
      </c>
      <c r="O20" s="46" t="s">
        <v>12</v>
      </c>
      <c r="P20" s="47" t="s">
        <v>13</v>
      </c>
    </row>
    <row r="21" spans="1:17" ht="36" customHeight="1" x14ac:dyDescent="0.2">
      <c r="A21" s="67" t="s">
        <v>33</v>
      </c>
      <c r="B21" s="64" t="s">
        <v>14</v>
      </c>
      <c r="C21" s="61" t="s">
        <v>17</v>
      </c>
      <c r="D21" s="72">
        <v>3.8819839999999997</v>
      </c>
      <c r="E21" s="72">
        <v>3.777393</v>
      </c>
      <c r="F21" s="72">
        <v>2.3452999999999999</v>
      </c>
      <c r="G21" s="72">
        <v>2.1704940000000001</v>
      </c>
      <c r="H21" s="72">
        <v>1.7903550000000001</v>
      </c>
      <c r="I21" s="72">
        <v>0.98913300000000004</v>
      </c>
      <c r="J21" s="72">
        <v>0.45045299999999999</v>
      </c>
      <c r="K21" s="72">
        <v>0.48711900000000002</v>
      </c>
      <c r="L21" s="72">
        <v>1.114155</v>
      </c>
      <c r="M21" s="72">
        <v>1.9681150000000001</v>
      </c>
      <c r="N21" s="72">
        <v>2.5756840000000003</v>
      </c>
      <c r="O21" s="72">
        <v>2.9750036</v>
      </c>
      <c r="P21" s="73">
        <f>SUM(D21:O21)</f>
        <v>24.5251886</v>
      </c>
      <c r="Q21" s="7">
        <v>-9.9999997615896064E-8</v>
      </c>
    </row>
    <row r="22" spans="1:17" ht="36" customHeight="1" thickBot="1" x14ac:dyDescent="0.25">
      <c r="A22" s="69" t="s">
        <v>27</v>
      </c>
      <c r="B22" s="66" t="s">
        <v>37</v>
      </c>
      <c r="C22" s="63" t="s">
        <v>17</v>
      </c>
      <c r="D22" s="74">
        <v>5.2999999999999999E-2</v>
      </c>
      <c r="E22" s="75">
        <v>4.7E-2</v>
      </c>
      <c r="F22" s="75">
        <v>4.2000000000000003E-2</v>
      </c>
      <c r="G22" s="75">
        <v>3.5999999999999997E-2</v>
      </c>
      <c r="H22" s="75">
        <v>0.03</v>
      </c>
      <c r="I22" s="75">
        <v>1.2999999999999999E-2</v>
      </c>
      <c r="J22" s="75">
        <v>7.0000000000000001E-3</v>
      </c>
      <c r="K22" s="75">
        <v>1.2999999999999999E-2</v>
      </c>
      <c r="L22" s="75">
        <v>1.7999999999999999E-2</v>
      </c>
      <c r="M22" s="75">
        <v>3.5999999999999997E-2</v>
      </c>
      <c r="N22" s="75">
        <v>4.2999999999999997E-2</v>
      </c>
      <c r="O22" s="76">
        <v>5.1999999999999998E-2</v>
      </c>
      <c r="P22" s="23">
        <f>SUM(D22:O22)</f>
        <v>0.39</v>
      </c>
      <c r="Q22" s="7">
        <v>0</v>
      </c>
    </row>
    <row r="23" spans="1:17" ht="36" customHeight="1" thickBot="1" x14ac:dyDescent="0.25">
      <c r="A23" s="70" t="s">
        <v>18</v>
      </c>
      <c r="B23" s="39" t="s">
        <v>42</v>
      </c>
      <c r="C23" s="24" t="s">
        <v>17</v>
      </c>
      <c r="D23" s="26">
        <f>D21-D22</f>
        <v>3.8289839999999997</v>
      </c>
      <c r="E23" s="26">
        <f t="shared" ref="E23:O23" si="1">E21-E22</f>
        <v>3.7303929999999998</v>
      </c>
      <c r="F23" s="26">
        <f t="shared" si="1"/>
        <v>2.3033000000000001</v>
      </c>
      <c r="G23" s="26">
        <f t="shared" si="1"/>
        <v>2.1344940000000001</v>
      </c>
      <c r="H23" s="26">
        <f t="shared" si="1"/>
        <v>1.7603550000000001</v>
      </c>
      <c r="I23" s="26">
        <f t="shared" si="1"/>
        <v>0.97613300000000003</v>
      </c>
      <c r="J23" s="26">
        <f t="shared" si="1"/>
        <v>0.44345299999999999</v>
      </c>
      <c r="K23" s="26">
        <f t="shared" si="1"/>
        <v>0.47411900000000001</v>
      </c>
      <c r="L23" s="26">
        <f t="shared" si="1"/>
        <v>1.096155</v>
      </c>
      <c r="M23" s="26">
        <f t="shared" si="1"/>
        <v>1.932115</v>
      </c>
      <c r="N23" s="26">
        <f t="shared" si="1"/>
        <v>2.5326840000000002</v>
      </c>
      <c r="O23" s="26">
        <f t="shared" si="1"/>
        <v>2.9230035999999999</v>
      </c>
      <c r="P23" s="27">
        <f>SUM(D23:O23)</f>
        <v>24.135188600000003</v>
      </c>
      <c r="Q23" s="7">
        <v>-9.9999997615896064E-8</v>
      </c>
    </row>
  </sheetData>
  <mergeCells count="6">
    <mergeCell ref="A15:P15"/>
    <mergeCell ref="A1:P1"/>
    <mergeCell ref="A2:P2"/>
    <mergeCell ref="M3:P3"/>
    <mergeCell ref="N13:P13"/>
    <mergeCell ref="A14:P14"/>
  </mergeCells>
  <pageMargins left="0" right="0.11811023622047245" top="0.35433070866141736" bottom="0.35433070866141736" header="0.31496062992125984" footer="0.31496062992125984"/>
  <pageSetup paperSize="9" scale="5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полезный отпуск</vt:lpstr>
      <vt:lpstr>передача</vt:lpstr>
      <vt:lpstr>'полезный отпуск'!Область_печати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Бордунова</dc:creator>
  <cp:lastModifiedBy>Ваньшина Рада Алексеевна</cp:lastModifiedBy>
  <cp:lastPrinted>2018-04-03T04:52:23Z</cp:lastPrinted>
  <dcterms:created xsi:type="dcterms:W3CDTF">2014-02-12T05:19:10Z</dcterms:created>
  <dcterms:modified xsi:type="dcterms:W3CDTF">2018-04-03T06:30:21Z</dcterms:modified>
</cp:coreProperties>
</file>