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720" activeTab="1"/>
  </bookViews>
  <sheets>
    <sheet name="Инструкция" sheetId="1" r:id="rId1"/>
    <sheet name="Титульный" sheetId="2" r:id="rId2"/>
    <sheet name="Приложение 1.1" sheetId="3" r:id="rId3"/>
    <sheet name="Приложение 1.2" sheetId="4" r:id="rId4"/>
    <sheet name="Приложение 2" sheetId="5" r:id="rId5"/>
    <sheet name="Приложение 3" sheetId="6" r:id="rId6"/>
    <sheet name="Приложение 5.1" sheetId="7" r:id="rId7"/>
    <sheet name="Приложение 5.2" sheetId="8" r:id="rId8"/>
  </sheets>
  <definedNames>
    <definedName name="_xlnm.Print_Area" localSheetId="2">'Приложение 1.1'!$C$2:$J$217</definedName>
    <definedName name="период" localSheetId="1">'Титульный'!$F$3:$F$6</definedName>
  </definedNames>
  <calcPr fullCalcOnLoad="1"/>
</workbook>
</file>

<file path=xl/sharedStrings.xml><?xml version="1.0" encoding="utf-8"?>
<sst xmlns="http://schemas.openxmlformats.org/spreadsheetml/2006/main" count="823" uniqueCount="193">
  <si>
    <t>N п/п</t>
  </si>
  <si>
    <t>Объект электросетевого хозяйства</t>
  </si>
  <si>
    <t>Год ввода объекта</t>
  </si>
  <si>
    <t>Уровень напряжения, кВ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</si>
  <si>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</si>
  <si>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</si>
  <si>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</si>
  <si>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</si>
  <si>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</si>
  <si>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</si>
  <si>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</si>
  <si>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</si>
  <si>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</si>
  <si>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</si>
  <si>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</si>
  <si>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</si>
  <si>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</si>
  <si>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</si>
  <si>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</si>
  <si>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</si>
  <si>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</si>
  <si>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</si>
  <si>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</si>
  <si>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</si>
  <si>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</si>
  <si>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</si>
  <si>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</si>
  <si>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</si>
  <si>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</si>
  <si>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</si>
  <si>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</si>
  <si>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</si>
  <si>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</si>
  <si>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</si>
  <si>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</si>
  <si>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</si>
  <si>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</si>
  <si>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</si>
  <si>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</si>
  <si>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</si>
  <si>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</si>
  <si>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</si>
  <si>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</si>
  <si>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</si>
  <si>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</si>
  <si>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</si>
  <si>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</si>
  <si>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</si>
  <si>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</si>
  <si>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</si>
  <si>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</si>
  <si>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</si>
  <si>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</si>
  <si>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</si>
  <si>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</si>
  <si>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</si>
  <si>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</si>
  <si>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</si>
  <si>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</si>
  <si>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</si>
  <si>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</si>
  <si>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</si>
  <si>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</si>
  <si>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</si>
  <si>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</si>
  <si>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</si>
  <si>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</si>
  <si>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</si>
  <si>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</si>
  <si>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</si>
  <si>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</si>
  <si>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</si>
  <si>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</si>
  <si>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</si>
  <si>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</si>
  <si>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</si>
  <si>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</si>
  <si>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</si>
  <si>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</si>
  <si>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</si>
  <si>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</si>
  <si>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</si>
  <si>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</si>
  <si>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</si>
  <si>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</si>
  <si>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</si>
  <si>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</si>
  <si>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</si>
  <si>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</si>
  <si>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</si>
  <si>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</si>
  <si>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</si>
  <si>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</si>
  <si>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</si>
  <si>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</si>
  <si>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</si>
  <si>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</si>
  <si>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</si>
  <si>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</si>
  <si>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</si>
  <si>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</si>
  <si>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</si>
  <si>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</si>
  <si>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</si>
  <si>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</si>
  <si>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</si>
  <si>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</si>
  <si>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</si>
  <si>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</si>
  <si>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</si>
  <si>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</si>
  <si>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</si>
  <si>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</si>
  <si>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</si>
  <si>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</si>
  <si>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</si>
  <si>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</si>
  <si>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</si>
  <si>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</si>
  <si>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</si>
  <si>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</si>
  <si>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</si>
  <si>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</si>
  <si>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</si>
  <si>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</si>
  <si>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</si>
  <si>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</si>
  <si>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</si>
  <si>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</si>
  <si>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</si>
  <si>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</si>
  <si>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</si>
  <si>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Расходы на строительство единицы (ВЛ, КЛ) тыс.руб./м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</si>
  <si>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</si>
  <si>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 xml:space="preserve">На уровне напряжения 35 кВ </t>
  </si>
  <si>
    <t>2.8.</t>
  </si>
  <si>
    <t xml:space="preserve">На уровне напряжения 110 кВ </t>
  </si>
  <si>
    <t>2.9.</t>
  </si>
  <si>
    <t>Период регулирования</t>
  </si>
  <si>
    <t>Телефон исполнителя</t>
  </si>
  <si>
    <t>Наименование папки</t>
  </si>
  <si>
    <t xml:space="preserve"> </t>
  </si>
  <si>
    <t>3.2.</t>
  </si>
  <si>
    <t>Максимальная мощность, кВт</t>
  </si>
  <si>
    <t>Протяженность (для линий электропередачи), м / шт (для реклоузеров)</t>
  </si>
  <si>
    <t>Версия 1.5</t>
  </si>
  <si>
    <t>Строительство КЛ-10 кВ от ПС-Университет 110 кВ до 2БКТП-1600 кВА по ул.30 лет Победы</t>
  </si>
  <si>
    <t>Строительство КЛ-6 кВ от ЗРУ-6 кВ ПС-35/6 кВ "ПС-68" до ТП № 2 2х1000 кВА п. Дорожный</t>
  </si>
  <si>
    <t>Строительство КЛ-10 кВ от ТП-2013 до РП-157</t>
  </si>
  <si>
    <t>Строительство КЛ-10 кВ от ТП-399 до ТП-362</t>
  </si>
  <si>
    <t>Строительство КЛ-10 кВ от ТП № 3-2х2500 мкр. 31А до (РП)ТП-2х2500 кВА мкр. 31А</t>
  </si>
  <si>
    <t>Строительство КЛ-10 кВ от ТП № 2-2х2500 мкр. 31А до ТП № 3-2х2500 кВА мкр. 31А</t>
  </si>
  <si>
    <t>Строительство КЛ-10 кВ от ТП № 1-2х2500 мкр. 31А до ТП № 2-2х2500 кВА мкр. 31А</t>
  </si>
  <si>
    <t>Строительство КЛ-10 кВ от ТП № 1-2х2500 мкр. 31А до (РП)ТП-2х2500 кВА мкр. 31А</t>
  </si>
  <si>
    <t>Строительство КЛ-10 кВ от ПС-Олимпийская до (РП)ТП-2х2500 кВА мкр. 31А</t>
  </si>
  <si>
    <t>Строительство КЛ-10 кВ от РП-131 до БКТП-2х1600 кВА</t>
  </si>
  <si>
    <t>Строительство КЛ-10 кВ от ТП № 15 2х1250 кВА мкр. 31Б до РП-158</t>
  </si>
  <si>
    <t>Строительство КЛ-10 кВ от ТП № 15 2х1250 кВА мкр. 31Б до ТП № 13 2х2500 кВА мкр. 31Б</t>
  </si>
  <si>
    <t>Строительство КЛ-10 кВ от ТП № 13 2х2500 кВА мкр. 31Б до РП-850</t>
  </si>
  <si>
    <t>ТП - 6(10)/0,4 кВ 2*2500 кВА</t>
  </si>
  <si>
    <t>Строительство ТП № 3-2х2500кВА мкр. 31А</t>
  </si>
  <si>
    <t>11 150 ,9</t>
  </si>
  <si>
    <t>Строительство ТП № 1-2х2500кВА мкр. 31А</t>
  </si>
  <si>
    <t>Строительство ТП № 2-2х2500кВА мкр. 31А</t>
  </si>
  <si>
    <t>Строительство ТП № 15 2х1250кВА мкр. 31Б</t>
  </si>
  <si>
    <t>Строительство ТП 2х2500кВА мкр. 44</t>
  </si>
  <si>
    <t>БКТП-6(10)/0,4 кВ, 2*1600 кВА</t>
  </si>
  <si>
    <t>Строительство 2БКТП-1600кВА по ул. 30 лет Победы</t>
  </si>
  <si>
    <t xml:space="preserve">Строительство БКТП-2х1600кВА </t>
  </si>
  <si>
    <t>Строительство здания РП(ТП) 2х2500кВА, мкр. 31А</t>
  </si>
  <si>
    <t>Строительство КЛ-10 кВ от ТП-2х2500 кВА мкр. 27А до места врезки в КЛ-10 кВ от РП-147 до БКТП-577</t>
  </si>
  <si>
    <t>Строительство ТП 2х2500кВА (стр. 22) мкр. 20А</t>
  </si>
  <si>
    <t>Общество с ограниченной ответственностью "Сургутские городские электрические сети"</t>
  </si>
  <si>
    <t>0001.БКТП.КЛ10.2016</t>
  </si>
  <si>
    <t>0003.КЛ6.2017</t>
  </si>
  <si>
    <t>0004.КЛ10.2017</t>
  </si>
  <si>
    <t>0006.КЛ10.2017</t>
  </si>
  <si>
    <t>0007.КЛ10.2017</t>
  </si>
  <si>
    <t>0008.КЛ10.2017</t>
  </si>
  <si>
    <t>0009.КЛ10.2017</t>
  </si>
  <si>
    <t>00010.КЛ10.2017</t>
  </si>
  <si>
    <t>00012.РП.КЛ10.2017</t>
  </si>
  <si>
    <t>00013.БКТП.КЛ10.2017</t>
  </si>
  <si>
    <t>00015.КЛ10.2017</t>
  </si>
  <si>
    <t>00016.КЛ10.2017</t>
  </si>
  <si>
    <t>00017.КЛ10.2017</t>
  </si>
  <si>
    <t>00019.КЛ10.2018</t>
  </si>
  <si>
    <t>0002.ТП.2017</t>
  </si>
  <si>
    <t>0005.ТП.2017</t>
  </si>
  <si>
    <t>00011.ТП.2017</t>
  </si>
  <si>
    <t>00014.ТП.2017</t>
  </si>
  <si>
    <t>00018.ТП.2017</t>
  </si>
  <si>
    <t>00020.ТП.2018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</si>
</sst>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2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2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1" borderId="10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4" fontId="0" fillId="0" borderId="11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 applyProtection="1">
      <alignment horizontal="justify" vertical="top" wrapText="1"/>
      <protection/>
    </xf>
    <xf numFmtId="165" fontId="0" fillId="33" borderId="1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3" fontId="0" fillId="31" borderId="10" xfId="0" applyNumberFormat="1" applyFont="1" applyFill="1" applyBorder="1" applyAlignment="1" applyProtection="1">
      <alignment horizontal="center" vertical="top" wrapText="1"/>
      <protection locked="0"/>
    </xf>
    <xf numFmtId="4" fontId="0" fillId="31" borderId="10" xfId="0" applyNumberFormat="1" applyFont="1" applyFill="1" applyBorder="1" applyAlignment="1" applyProtection="1">
      <alignment horizontal="center" vertical="top" wrapText="1"/>
      <protection locked="0"/>
    </xf>
    <xf numFmtId="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10" xfId="0" applyNumberFormat="1" applyFont="1" applyFill="1" applyBorder="1" applyAlignment="1" applyProtection="1">
      <alignment horizontal="center" vertical="top" wrapText="1"/>
      <protection locked="0"/>
    </xf>
    <xf numFmtId="4" fontId="0" fillId="31" borderId="10" xfId="0" applyNumberFormat="1" applyFont="1" applyFill="1" applyBorder="1" applyAlignment="1" applyProtection="1">
      <alignment vertical="top" wrapText="1"/>
      <protection locked="0"/>
    </xf>
    <xf numFmtId="3" fontId="0" fillId="31" borderId="10" xfId="0" applyNumberFormat="1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2" fillId="35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 applyProtection="1">
      <alignment horizontal="center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/>
    </xf>
    <xf numFmtId="0" fontId="32" fillId="0" borderId="15" xfId="0" applyFont="1" applyBorder="1" applyAlignment="1" applyProtection="1">
      <alignment horizontal="center" vertical="top" wrapText="1"/>
      <protection/>
    </xf>
    <xf numFmtId="0" fontId="32" fillId="0" borderId="10" xfId="0" applyFont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35" borderId="0" xfId="0" applyFont="1" applyFill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0</xdr:colOff>
      <xdr:row>74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8534400" cy="1390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Инструкция по работе с  шаблоном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Технические требования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рабочем месте должен быть установлен MS Office 2003, 2007, 2010. В версиях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Office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старше 2010 возможны ошибки при работе с шаблоном;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макросы во время работы должны быть включены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корректной работы шаблона требуется выбрать низкий уровень безопасности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Методология заполнения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Данные по построенным и введенным в эксплуатацию объектам электросетевого хозяйства заполняются отдельно для территорий городских населенных пунктов и территорий не относящихся к городским населенным пунктам;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Приобретенные готовые объекты электросетевого хозяйства не подлежат включению в таблицу;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«Объект электросетевого хозяйства» указывается диспечерское наименование объекта, по которому можно точно его идентифицировать (у разных объектов не должно повторяться наименование);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«Протяженность (для линий электропередачи)» указывается общая протяженность линии, а не трассы.  Если две линии в параллель, то указывается протяженность обоих линий;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«Максимальная мощность, кВт» указывается общая мощность трансформаторных подстанций (если трансформаторов несколько, то указывается общая мощность всех трансформаторов);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«Расходы на строительство объекта» указываются расходы, которые понесла организация в тыс.руб. (без НДС);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 заполнении столбцов «Информация для расчета стандартизированной тарифной ставки С1» указываются сведения о понесенных расходах на выполнение мероприятий по технологическому присоединению, предусмотренных подпунктами "а" и "в" пункта 16 Методических указаний, -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три последних года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по которым имеются отчетные данные. Расходы на выполнение мероприятий по технологическому присоединению, не связанных со строительством объектов электросетевого хозяйства, определяются в соответствии с данными раздельного учета сетевой организации;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Общая сумма понесенных расходов по мероприятиям, связанным с подготовкой и выдачей сетевой организацией технических условий, а так же с проверкой сетевой организацией выполнения заявителем технических условий за календарный год на листе «Приложение 2» должна совпадать с общей суммой фактических расходов по выполнению организационно-технических мероприятий не связанных со строительством электросетевых объектов указанных на листе «Приложение 3»;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"Наименование папки" указывается имя папки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 где сохранены сопроводительные материалы по каждому объекту строительства;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Требования к форматам данных подтверждающей отчетности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и материалы, подтверждающие строительство и ввод в эксплуатацию объектов электросетевого хозяйства должны быть отсканированы и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сохранены в многостраничном файле формата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следует сканировать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черно-белом формате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разрешением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более 200 точек/дюйм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После сканирования документа, он должен быть читаемым на экране компьютера. После распечатывания на принтере отсканированного документа, документ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 быть читаемым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исключительных случаях, для улучшения качества отсканированного документа, допускается увеличить разрешение до 300 точек/дюйм;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Сохранение и предоставление регулятору сопроводительных материалов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 должна быть записаны на CD-R/DVD-R диск или флэш накопитель;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Материалы необходимо направить регулятору (в РЭК) почтой или нарочно, с сопроводительным письмом и пометкой «Документы к шаблону технологическое присоединение 2020»;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материалы, подтверждающие строительство и ввод в эксплуатацию объектов электросетевого хозяйства  необходимо размещать для каждого объекта в отдельной папке с присвоением папке идентификационного буквенно-цифрового обозначения;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 должно иметь следующий вид: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текущий порядковый номер в форме отчетности;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территории городских населенных пунктов (Г) или территории не относящиеся к городским населенным пунктам (С);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объекта электросетевого хозяйства - ВЛ-0,4кВ (ВЛ04), ВЛ-10кВ (ВЛ10), КЛ-0,4кВ (КЛ04), КЛ-10кВ (КЛ10), реклоузер (РЕК), КТП-10/04кВ (КТП), БКТП-10/04кВ (БКТП), ПС-35кВ (ПС35), ПС-110кВ (ПС110), РП-6(10)кВ (РП), секционирующий пункт (СП), год ввода в эксплуатацию;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имени папки: 0001Г.ВЛ04.2018. Порядковый номер в форме отчетности «0001», территории городских населенных пунктов «Г», ВЛ-0,4кВ «ВЛ04», год ввода в эксплуатацию 2018;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 внесено в форму отчетности, в столбец «Наименование папки», напротив соответствующего объекта электросетевого строительства;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последующего удобства работы с материалами, рекомендуется в столбце «Наименование папки» указывать не просто имя папки, а указывать гиперссылку на соответствующую папку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случае невозможности создания гиперссылки, достаточно внести имя папки в столбец «Наименование папки»;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Консультации по методологии заполнения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Вопросы по заполнению шаблона можно задать по тел. (3452) 42-66-94 тел. (3452) 42-65-05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 password="FA9C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I18"/>
  <sheetViews>
    <sheetView tabSelected="1" zoomScalePageLayoutView="0" workbookViewId="0" topLeftCell="A4">
      <selection activeCell="D18" sqref="D18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47" customWidth="1"/>
    <col min="6" max="6" width="18.57421875" style="47" hidden="1" customWidth="1"/>
    <col min="7" max="8" width="18.28125" style="47" customWidth="1"/>
    <col min="9" max="9" width="18.140625" style="47" customWidth="1"/>
    <col min="10" max="16384" width="9.140625" style="24" customWidth="1"/>
  </cols>
  <sheetData>
    <row r="2" ht="15">
      <c r="D2" s="25" t="s">
        <v>145</v>
      </c>
    </row>
    <row r="3" ht="15">
      <c r="F3" s="65">
        <v>2019</v>
      </c>
    </row>
    <row r="4" spans="2:9" ht="15" customHeight="1">
      <c r="B4" s="86" t="str">
        <f>"Информация для расчета ставок платы за технологическое присоединение к электрическим сетям на "&amp;D10&amp;" год
(фактические данные предоставляются за период "&amp;D10-4&amp;"-"&amp;D10-2&amp;" гг.)"</f>
        <v>Информация для расчета ставок платы за технологическое присоединение к электрическим сетям на 2020 год
(фактические данные предоставляются за период 2016-2018 гг.)</v>
      </c>
      <c r="C4" s="86"/>
      <c r="D4" s="86"/>
      <c r="E4" s="48"/>
      <c r="F4" s="49">
        <v>2020</v>
      </c>
      <c r="G4" s="48"/>
      <c r="H4" s="48"/>
      <c r="I4" s="48"/>
    </row>
    <row r="5" spans="2:9" ht="15">
      <c r="B5" s="86"/>
      <c r="C5" s="86"/>
      <c r="D5" s="86"/>
      <c r="E5" s="48"/>
      <c r="F5" s="49">
        <v>2021</v>
      </c>
      <c r="G5" s="48"/>
      <c r="H5" s="48"/>
      <c r="I5" s="48"/>
    </row>
    <row r="6" ht="15">
      <c r="F6" s="65">
        <v>2022</v>
      </c>
    </row>
    <row r="8" spans="2:9" ht="30" customHeight="1">
      <c r="B8" s="87" t="s">
        <v>112</v>
      </c>
      <c r="C8" s="88"/>
      <c r="D8" s="46" t="s">
        <v>172</v>
      </c>
      <c r="E8" s="49"/>
      <c r="F8" s="49"/>
      <c r="G8" s="49"/>
      <c r="H8" s="49"/>
      <c r="I8" s="49"/>
    </row>
    <row r="9" spans="2:9" ht="15" customHeight="1">
      <c r="B9" s="62"/>
      <c r="C9" s="62"/>
      <c r="D9" s="63"/>
      <c r="E9" s="49"/>
      <c r="F9" s="49"/>
      <c r="G9" s="49"/>
      <c r="H9" s="49"/>
      <c r="I9" s="49"/>
    </row>
    <row r="10" spans="2:9" ht="15" customHeight="1">
      <c r="B10" s="89" t="s">
        <v>138</v>
      </c>
      <c r="C10" s="89"/>
      <c r="D10" s="64">
        <v>2020</v>
      </c>
      <c r="E10" s="49"/>
      <c r="F10" s="49"/>
      <c r="G10" s="49"/>
      <c r="H10" s="49"/>
      <c r="I10" s="49"/>
    </row>
    <row r="11" spans="4:9" ht="15">
      <c r="D11" s="39"/>
      <c r="E11" s="50"/>
      <c r="F11" s="50"/>
      <c r="G11" s="50"/>
      <c r="H11" s="50"/>
      <c r="I11" s="50"/>
    </row>
    <row r="12" spans="2:9" ht="15">
      <c r="B12" s="84" t="s">
        <v>116</v>
      </c>
      <c r="C12" s="85"/>
      <c r="D12" s="45"/>
      <c r="E12" s="51"/>
      <c r="F12" s="51"/>
      <c r="G12" s="51"/>
      <c r="H12" s="51"/>
      <c r="I12" s="51"/>
    </row>
    <row r="13" spans="4:9" ht="15">
      <c r="D13" s="39"/>
      <c r="E13" s="50"/>
      <c r="F13" s="50"/>
      <c r="G13" s="50"/>
      <c r="H13" s="50"/>
      <c r="I13" s="50"/>
    </row>
    <row r="14" spans="2:9" ht="15">
      <c r="B14" s="84" t="s">
        <v>139</v>
      </c>
      <c r="C14" s="85"/>
      <c r="D14" s="45"/>
      <c r="E14" s="51"/>
      <c r="F14" s="51"/>
      <c r="G14" s="50"/>
      <c r="H14" s="50"/>
      <c r="I14" s="50"/>
    </row>
    <row r="15" spans="4:9" ht="15">
      <c r="D15" s="39"/>
      <c r="E15" s="50"/>
      <c r="F15" s="50"/>
      <c r="G15" s="50"/>
      <c r="H15" s="50"/>
      <c r="I15" s="50"/>
    </row>
    <row r="16" spans="2:9" ht="15">
      <c r="B16" s="84" t="s">
        <v>117</v>
      </c>
      <c r="C16" s="85"/>
      <c r="D16" s="45"/>
      <c r="E16" s="51"/>
      <c r="F16" s="51"/>
      <c r="G16" s="50"/>
      <c r="H16" s="50"/>
      <c r="I16" s="50"/>
    </row>
    <row r="17" spans="4:9" ht="15">
      <c r="D17" s="39"/>
      <c r="E17" s="50"/>
      <c r="F17" s="50"/>
      <c r="G17" s="50"/>
      <c r="H17" s="50"/>
      <c r="I17" s="50"/>
    </row>
    <row r="18" spans="2:9" ht="15">
      <c r="B18" s="84" t="s">
        <v>118</v>
      </c>
      <c r="C18" s="85"/>
      <c r="D18" s="45"/>
      <c r="E18" s="51"/>
      <c r="F18" s="51"/>
      <c r="G18" s="50"/>
      <c r="H18" s="50"/>
      <c r="I18" s="50"/>
    </row>
  </sheetData>
  <sheetProtection password="FA9C" sheet="1"/>
  <mergeCells count="7">
    <mergeCell ref="B16:C16"/>
    <mergeCell ref="B4:D5"/>
    <mergeCell ref="B8:C8"/>
    <mergeCell ref="B18:C18"/>
    <mergeCell ref="B12:C12"/>
    <mergeCell ref="B14:C14"/>
    <mergeCell ref="B10:C10"/>
  </mergeCells>
  <dataValidations count="1">
    <dataValidation type="list" allowBlank="1" showInputMessage="1" showErrorMessage="1" sqref="D10">
      <formula1>период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756"/>
  <sheetViews>
    <sheetView zoomScale="70" zoomScaleNormal="70" zoomScalePageLayoutView="0" workbookViewId="0" topLeftCell="B1">
      <pane ySplit="15" topLeftCell="A193" activePane="bottomLeft" state="frozen"/>
      <selection pane="topLeft" activeCell="B1" sqref="B1"/>
      <selection pane="bottomLeft" activeCell="J197" sqref="J197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1" width="20.140625" style="28" customWidth="1"/>
    <col min="12" max="125" width="9.140625" style="28" customWidth="1"/>
    <col min="126" max="16384" width="9.140625" style="4" customWidth="1"/>
  </cols>
  <sheetData>
    <row r="1" s="28" customFormat="1" ht="15"/>
    <row r="2" s="28" customFormat="1" ht="15">
      <c r="K2" s="32" t="s">
        <v>16</v>
      </c>
    </row>
    <row r="3" s="28" customFormat="1" ht="15">
      <c r="K3" s="32" t="s">
        <v>17</v>
      </c>
    </row>
    <row r="4" s="28" customFormat="1" ht="15">
      <c r="K4" s="32" t="s">
        <v>18</v>
      </c>
    </row>
    <row r="5" s="28" customFormat="1" ht="15">
      <c r="K5" s="32" t="s">
        <v>19</v>
      </c>
    </row>
    <row r="6" s="28" customFormat="1" ht="15">
      <c r="K6" s="32" t="s">
        <v>20</v>
      </c>
    </row>
    <row r="7" s="28" customFormat="1" ht="15.75" thickBot="1"/>
    <row r="8" spans="3:11" s="28" customFormat="1" ht="15" customHeight="1">
      <c r="C8" s="98" t="s">
        <v>111</v>
      </c>
      <c r="D8" s="99"/>
      <c r="E8" s="99"/>
      <c r="F8" s="99"/>
      <c r="G8" s="99"/>
      <c r="H8" s="99"/>
      <c r="I8" s="99"/>
      <c r="J8" s="99"/>
      <c r="K8" s="100"/>
    </row>
    <row r="9" spans="3:11" s="28" customFormat="1" ht="15">
      <c r="C9" s="101"/>
      <c r="D9" s="102"/>
      <c r="E9" s="102"/>
      <c r="F9" s="102"/>
      <c r="G9" s="102"/>
      <c r="H9" s="102"/>
      <c r="I9" s="102"/>
      <c r="J9" s="102"/>
      <c r="K9" s="103"/>
    </row>
    <row r="10" spans="3:11" s="28" customFormat="1" ht="15.75" thickBot="1">
      <c r="C10" s="104"/>
      <c r="D10" s="105"/>
      <c r="E10" s="105"/>
      <c r="F10" s="105"/>
      <c r="G10" s="105"/>
      <c r="H10" s="105"/>
      <c r="I10" s="105"/>
      <c r="J10" s="105"/>
      <c r="K10" s="106"/>
    </row>
    <row r="11" s="28" customFormat="1" ht="15">
      <c r="F11" s="33"/>
    </row>
    <row r="12" spans="3:11" s="28" customFormat="1" ht="15" customHeight="1">
      <c r="C12" s="97" t="s">
        <v>105</v>
      </c>
      <c r="D12" s="97"/>
      <c r="E12" s="97"/>
      <c r="F12" s="97"/>
      <c r="G12" s="97"/>
      <c r="H12" s="97"/>
      <c r="I12" s="97"/>
      <c r="J12" s="97"/>
      <c r="K12" s="97"/>
    </row>
    <row r="13" s="28" customFormat="1" ht="15"/>
    <row r="14" spans="3:11" ht="75">
      <c r="C14" s="5" t="s">
        <v>0</v>
      </c>
      <c r="D14" s="5" t="s">
        <v>1</v>
      </c>
      <c r="E14" s="5" t="s">
        <v>2</v>
      </c>
      <c r="F14" s="5" t="s">
        <v>3</v>
      </c>
      <c r="G14" s="3" t="s">
        <v>144</v>
      </c>
      <c r="H14" s="3" t="s">
        <v>143</v>
      </c>
      <c r="I14" s="3" t="s">
        <v>127</v>
      </c>
      <c r="J14" s="3" t="s">
        <v>132</v>
      </c>
      <c r="K14" s="70" t="s">
        <v>140</v>
      </c>
    </row>
    <row r="15" spans="3:11" ht="1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</row>
    <row r="16" spans="3:11" ht="15">
      <c r="C16" s="59" t="s">
        <v>4</v>
      </c>
      <c r="D16" s="96" t="s">
        <v>5</v>
      </c>
      <c r="E16" s="96"/>
      <c r="F16" s="96"/>
      <c r="G16" s="96"/>
      <c r="H16" s="96"/>
      <c r="I16" s="96"/>
      <c r="J16" s="96"/>
      <c r="K16" s="96"/>
    </row>
    <row r="17" spans="3:11" ht="15">
      <c r="C17" s="6" t="s">
        <v>26</v>
      </c>
      <c r="D17" s="7" t="s">
        <v>95</v>
      </c>
      <c r="E17" s="5"/>
      <c r="F17" s="6">
        <v>0.4</v>
      </c>
      <c r="G17" s="9">
        <f>SUM(G18:G22)</f>
        <v>0</v>
      </c>
      <c r="H17" s="34"/>
      <c r="I17" s="9">
        <f>SUM(I18:I22)</f>
        <v>0</v>
      </c>
      <c r="J17" s="61">
        <f>IF(AND(I17&lt;&gt;0,G17&lt;&gt;0),I17/G17,0)</f>
        <v>0</v>
      </c>
      <c r="K17" s="66"/>
    </row>
    <row r="18" spans="1:125" s="11" customFormat="1" ht="15">
      <c r="A18" s="28"/>
      <c r="B18" s="28"/>
      <c r="C18" s="5"/>
      <c r="D18" s="10"/>
      <c r="E18" s="5"/>
      <c r="F18" s="5"/>
      <c r="G18" s="5"/>
      <c r="H18" s="34"/>
      <c r="I18" s="5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1" ht="15">
      <c r="C19" s="5" t="s">
        <v>110</v>
      </c>
      <c r="D19" s="18" t="s">
        <v>107</v>
      </c>
      <c r="E19" s="19"/>
      <c r="F19" s="6">
        <v>0.4</v>
      </c>
      <c r="G19" s="19"/>
      <c r="H19" s="77"/>
      <c r="I19" s="19"/>
      <c r="J19" s="61">
        <f>IF(AND(I19&lt;&gt;0,G19&lt;&gt;0),I19/G19,0)</f>
        <v>0</v>
      </c>
      <c r="K19" s="71"/>
    </row>
    <row r="20" spans="3:11" ht="15">
      <c r="C20" s="5" t="s">
        <v>110</v>
      </c>
      <c r="D20" s="18" t="s">
        <v>108</v>
      </c>
      <c r="E20" s="19"/>
      <c r="F20" s="6">
        <v>0.4</v>
      </c>
      <c r="G20" s="19"/>
      <c r="H20" s="77"/>
      <c r="I20" s="19"/>
      <c r="J20" s="61">
        <f>IF(AND(I20&lt;&gt;0,G20&lt;&gt;0),I20/G20,0)</f>
        <v>0</v>
      </c>
      <c r="K20" s="71"/>
    </row>
    <row r="21" spans="3:11" ht="15">
      <c r="C21" s="13"/>
      <c r="D21" s="14" t="s">
        <v>109</v>
      </c>
      <c r="E21" s="13"/>
      <c r="F21" s="13"/>
      <c r="G21" s="13"/>
      <c r="H21" s="13"/>
      <c r="I21" s="13"/>
      <c r="J21" s="68"/>
      <c r="K21" s="68"/>
    </row>
    <row r="22" spans="3:11" ht="15" hidden="1">
      <c r="C22" s="5"/>
      <c r="D22" s="18"/>
      <c r="E22" s="19"/>
      <c r="F22" s="6">
        <v>0.4</v>
      </c>
      <c r="G22" s="19"/>
      <c r="H22" s="77"/>
      <c r="I22" s="19"/>
      <c r="J22" s="61">
        <f>IF(AND(I22&lt;&gt;0,G22&lt;&gt;0),I22/G22,0)</f>
        <v>0</v>
      </c>
      <c r="K22" s="71"/>
    </row>
    <row r="23" spans="3:11" ht="15">
      <c r="C23" s="6"/>
      <c r="D23" s="7" t="s">
        <v>104</v>
      </c>
      <c r="E23" s="6"/>
      <c r="F23" s="6"/>
      <c r="G23" s="23"/>
      <c r="H23" s="23"/>
      <c r="I23" s="23"/>
      <c r="J23" s="16"/>
      <c r="K23" s="66"/>
    </row>
    <row r="24" spans="3:11" ht="15">
      <c r="C24" s="2" t="s">
        <v>28</v>
      </c>
      <c r="D24" s="7" t="s">
        <v>65</v>
      </c>
      <c r="E24" s="5"/>
      <c r="F24" s="6">
        <v>10</v>
      </c>
      <c r="G24" s="9">
        <f>SUM(G25:G29)</f>
        <v>0</v>
      </c>
      <c r="H24" s="34"/>
      <c r="I24" s="9">
        <f>SUM(I25:I29)</f>
        <v>0</v>
      </c>
      <c r="J24" s="61">
        <f>IF(AND(I24&lt;&gt;0,G24&lt;&gt;0),I24/G24,0)</f>
        <v>0</v>
      </c>
      <c r="K24" s="66"/>
    </row>
    <row r="25" spans="1:125" s="11" customFormat="1" ht="15">
      <c r="A25" s="28"/>
      <c r="B25" s="28"/>
      <c r="C25" s="5"/>
      <c r="D25" s="10"/>
      <c r="E25" s="5"/>
      <c r="F25" s="5"/>
      <c r="G25" s="5"/>
      <c r="H25" s="34"/>
      <c r="I25" s="5"/>
      <c r="J25" s="5"/>
      <c r="K25" s="6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3:11" ht="15">
      <c r="C26" s="5" t="s">
        <v>110</v>
      </c>
      <c r="D26" s="18" t="s">
        <v>107</v>
      </c>
      <c r="E26" s="19"/>
      <c r="F26" s="6">
        <v>10</v>
      </c>
      <c r="G26" s="19"/>
      <c r="H26" s="77"/>
      <c r="I26" s="19"/>
      <c r="J26" s="61">
        <f>IF(AND(I26&lt;&gt;0,G26&lt;&gt;0),I26/G26,0)</f>
        <v>0</v>
      </c>
      <c r="K26" s="71"/>
    </row>
    <row r="27" spans="3:11" ht="15">
      <c r="C27" s="5" t="s">
        <v>110</v>
      </c>
      <c r="D27" s="18" t="s">
        <v>108</v>
      </c>
      <c r="E27" s="19"/>
      <c r="F27" s="6">
        <v>10</v>
      </c>
      <c r="G27" s="19"/>
      <c r="H27" s="77"/>
      <c r="I27" s="19"/>
      <c r="J27" s="61">
        <f>IF(AND(I27&lt;&gt;0,G27&lt;&gt;0),I27/G27,0)</f>
        <v>0</v>
      </c>
      <c r="K27" s="71"/>
    </row>
    <row r="28" spans="3:11" ht="15">
      <c r="C28" s="13"/>
      <c r="D28" s="14" t="s">
        <v>109</v>
      </c>
      <c r="E28" s="13"/>
      <c r="F28" s="13"/>
      <c r="G28" s="13"/>
      <c r="H28" s="13"/>
      <c r="I28" s="13"/>
      <c r="J28" s="15"/>
      <c r="K28" s="68"/>
    </row>
    <row r="29" spans="3:11" ht="15" hidden="1">
      <c r="C29" s="5"/>
      <c r="D29" s="18"/>
      <c r="E29" s="19"/>
      <c r="F29" s="6">
        <v>10</v>
      </c>
      <c r="G29" s="19"/>
      <c r="H29" s="77"/>
      <c r="I29" s="19"/>
      <c r="J29" s="61">
        <f>IF(AND(I29&lt;&gt;0,G29&lt;&gt;0),I29/G29,0)</f>
        <v>0</v>
      </c>
      <c r="K29" s="71"/>
    </row>
    <row r="30" spans="3:11" ht="30">
      <c r="C30" s="6" t="s">
        <v>30</v>
      </c>
      <c r="D30" s="7" t="s">
        <v>66</v>
      </c>
      <c r="E30" s="5"/>
      <c r="F30" s="6">
        <v>10</v>
      </c>
      <c r="G30" s="9">
        <f>SUM(G31:G35)</f>
        <v>0</v>
      </c>
      <c r="H30" s="34"/>
      <c r="I30" s="9">
        <f>SUM(I31:I35)</f>
        <v>0</v>
      </c>
      <c r="J30" s="61">
        <f>IF(AND(I30&lt;&gt;0,G30&lt;&gt;0),I30/G30,0)</f>
        <v>0</v>
      </c>
      <c r="K30" s="66"/>
    </row>
    <row r="31" spans="1:125" s="11" customFormat="1" ht="15">
      <c r="A31" s="28"/>
      <c r="B31" s="28"/>
      <c r="C31" s="5"/>
      <c r="D31" s="10"/>
      <c r="E31" s="5"/>
      <c r="F31" s="6"/>
      <c r="G31" s="5"/>
      <c r="H31" s="34"/>
      <c r="I31" s="5"/>
      <c r="J31" s="5"/>
      <c r="K31" s="6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3:11" ht="15">
      <c r="C32" s="5" t="s">
        <v>110</v>
      </c>
      <c r="D32" s="18" t="s">
        <v>107</v>
      </c>
      <c r="E32" s="19"/>
      <c r="F32" s="6">
        <v>10</v>
      </c>
      <c r="G32" s="19"/>
      <c r="H32" s="77"/>
      <c r="I32" s="19"/>
      <c r="J32" s="61">
        <f>IF(AND(I32&lt;&gt;0,G32&lt;&gt;0),I32/G32,0)</f>
        <v>0</v>
      </c>
      <c r="K32" s="72" t="s">
        <v>141</v>
      </c>
    </row>
    <row r="33" spans="3:11" ht="15">
      <c r="C33" s="5" t="s">
        <v>110</v>
      </c>
      <c r="D33" s="18" t="s">
        <v>108</v>
      </c>
      <c r="E33" s="19"/>
      <c r="F33" s="6">
        <v>10</v>
      </c>
      <c r="G33" s="19"/>
      <c r="H33" s="77"/>
      <c r="I33" s="19"/>
      <c r="J33" s="61">
        <f>IF(AND(I33&lt;&gt;0,G33&lt;&gt;0),I33/G33,0)</f>
        <v>0</v>
      </c>
      <c r="K33" s="71"/>
    </row>
    <row r="34" spans="3:11" ht="15">
      <c r="C34" s="13"/>
      <c r="D34" s="14" t="s">
        <v>109</v>
      </c>
      <c r="E34" s="13"/>
      <c r="F34" s="13"/>
      <c r="G34" s="13"/>
      <c r="H34" s="13"/>
      <c r="I34" s="13"/>
      <c r="J34" s="15"/>
      <c r="K34" s="68"/>
    </row>
    <row r="35" spans="3:11" ht="15" hidden="1">
      <c r="C35" s="5"/>
      <c r="D35" s="18"/>
      <c r="E35" s="19"/>
      <c r="F35" s="6">
        <v>10</v>
      </c>
      <c r="G35" s="19"/>
      <c r="H35" s="77"/>
      <c r="I35" s="19"/>
      <c r="J35" s="61">
        <f>IF(AND(I35&lt;&gt;0,G35&lt;&gt;0),I35/G35,0)</f>
        <v>0</v>
      </c>
      <c r="K35" s="71"/>
    </row>
    <row r="36" spans="3:11" ht="30"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1">
        <f>IF(AND(I36&lt;&gt;0,G36&lt;&gt;0),I36/G36,0)</f>
        <v>0</v>
      </c>
      <c r="K36" s="66"/>
    </row>
    <row r="37" spans="1:125" s="11" customFormat="1" ht="15">
      <c r="A37" s="28"/>
      <c r="B37" s="28"/>
      <c r="C37" s="5"/>
      <c r="D37" s="10"/>
      <c r="E37" s="5"/>
      <c r="F37" s="5"/>
      <c r="G37" s="5"/>
      <c r="H37" s="34"/>
      <c r="I37" s="5"/>
      <c r="J37" s="5"/>
      <c r="K37" s="6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3:11" ht="15">
      <c r="C38" s="5" t="s">
        <v>110</v>
      </c>
      <c r="D38" s="18" t="s">
        <v>107</v>
      </c>
      <c r="E38" s="19"/>
      <c r="F38" s="5">
        <v>10</v>
      </c>
      <c r="G38" s="19"/>
      <c r="H38" s="77"/>
      <c r="I38" s="19"/>
      <c r="J38" s="61">
        <f>IF(AND(I38&lt;&gt;0,G38&lt;&gt;0),I38/G38,0)</f>
        <v>0</v>
      </c>
      <c r="K38" s="71"/>
    </row>
    <row r="39" spans="3:11" ht="15">
      <c r="C39" s="5" t="s">
        <v>110</v>
      </c>
      <c r="D39" s="18" t="s">
        <v>108</v>
      </c>
      <c r="E39" s="19"/>
      <c r="F39" s="5">
        <v>10</v>
      </c>
      <c r="G39" s="19"/>
      <c r="H39" s="77"/>
      <c r="I39" s="19"/>
      <c r="J39" s="61">
        <f>IF(AND(I39&lt;&gt;0,G39&lt;&gt;0),I39/G39,0)</f>
        <v>0</v>
      </c>
      <c r="K39" s="71"/>
    </row>
    <row r="40" spans="3:11" ht="15">
      <c r="C40" s="13"/>
      <c r="D40" s="14" t="s">
        <v>109</v>
      </c>
      <c r="E40" s="13"/>
      <c r="F40" s="13"/>
      <c r="G40" s="13"/>
      <c r="H40" s="13"/>
      <c r="I40" s="13"/>
      <c r="J40" s="15"/>
      <c r="K40" s="68"/>
    </row>
    <row r="41" spans="3:11" ht="15" hidden="1">
      <c r="C41" s="5"/>
      <c r="D41" s="18"/>
      <c r="E41" s="19"/>
      <c r="F41" s="6">
        <v>10</v>
      </c>
      <c r="G41" s="19"/>
      <c r="H41" s="77"/>
      <c r="I41" s="19"/>
      <c r="J41" s="61">
        <f>IF(AND(I41&lt;&gt;0,G41&lt;&gt;0),I41/G41,0)</f>
        <v>0</v>
      </c>
      <c r="K41" s="71"/>
    </row>
    <row r="42" spans="3:11" ht="15"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1">
        <f>IF(AND(I42&lt;&gt;0,G42&lt;&gt;0),I42/G42,0)</f>
        <v>0</v>
      </c>
      <c r="K42" s="66"/>
    </row>
    <row r="43" spans="3:11" ht="15">
      <c r="C43" s="34"/>
      <c r="D43" s="10"/>
      <c r="E43" s="34"/>
      <c r="F43" s="34"/>
      <c r="G43" s="34"/>
      <c r="H43" s="34"/>
      <c r="I43" s="34"/>
      <c r="J43" s="16"/>
      <c r="K43" s="66"/>
    </row>
    <row r="44" spans="3:11" ht="15">
      <c r="C44" s="34" t="s">
        <v>110</v>
      </c>
      <c r="D44" s="18" t="s">
        <v>107</v>
      </c>
      <c r="E44" s="19"/>
      <c r="F44" s="6">
        <v>35</v>
      </c>
      <c r="G44" s="19"/>
      <c r="H44" s="77"/>
      <c r="I44" s="19"/>
      <c r="J44" s="61">
        <f>IF(AND(I44&lt;&gt;0,G44&lt;&gt;0),I44/G44,0)</f>
        <v>0</v>
      </c>
      <c r="K44" s="71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7"/>
      <c r="I45" s="19"/>
      <c r="J45" s="61">
        <f>IF(AND(I45&lt;&gt;0,G45&lt;&gt;0),I45/G45,0)</f>
        <v>0</v>
      </c>
      <c r="K45" s="7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3:11" ht="15">
      <c r="C46" s="53"/>
      <c r="D46" s="14" t="s">
        <v>109</v>
      </c>
      <c r="E46" s="53"/>
      <c r="F46" s="53"/>
      <c r="G46" s="53"/>
      <c r="H46" s="53"/>
      <c r="I46" s="53"/>
      <c r="J46" s="15"/>
      <c r="K46" s="68"/>
    </row>
    <row r="47" spans="3:11" ht="15" hidden="1">
      <c r="C47" s="34"/>
      <c r="D47" s="18"/>
      <c r="E47" s="19"/>
      <c r="F47" s="6">
        <v>35</v>
      </c>
      <c r="G47" s="19"/>
      <c r="H47" s="77"/>
      <c r="I47" s="19"/>
      <c r="J47" s="61">
        <f>IF(AND(I47&lt;&gt;0,G47&lt;&gt;0),I47/G47,0)</f>
        <v>0</v>
      </c>
      <c r="K47" s="71"/>
    </row>
    <row r="48" spans="3:11" ht="15"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1">
        <f>IF(AND(I48&lt;&gt;0,G48&lt;&gt;0),I48/G48,0)</f>
        <v>0</v>
      </c>
      <c r="K48" s="66"/>
    </row>
    <row r="49" spans="3:11" ht="15">
      <c r="C49" s="34"/>
      <c r="D49" s="10"/>
      <c r="E49" s="34"/>
      <c r="F49" s="34"/>
      <c r="G49" s="34"/>
      <c r="H49" s="34"/>
      <c r="I49" s="34"/>
      <c r="J49" s="16"/>
      <c r="K49" s="66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7"/>
      <c r="I50" s="19"/>
      <c r="J50" s="61">
        <f>IF(AND(I50&lt;&gt;0,G50&lt;&gt;0),I50/G50,0)</f>
        <v>0</v>
      </c>
      <c r="K50" s="7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7"/>
      <c r="I51" s="19"/>
      <c r="J51" s="61">
        <f>IF(AND(I51&lt;&gt;0,G51&lt;&gt;0),I51/G51,0)</f>
        <v>0</v>
      </c>
      <c r="K51" s="7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3:11" ht="15">
      <c r="C52" s="53"/>
      <c r="D52" s="14" t="s">
        <v>109</v>
      </c>
      <c r="E52" s="53"/>
      <c r="F52" s="53"/>
      <c r="G52" s="53"/>
      <c r="H52" s="53"/>
      <c r="I52" s="53"/>
      <c r="J52" s="15"/>
      <c r="K52" s="68"/>
    </row>
    <row r="53" spans="3:11" ht="15" hidden="1">
      <c r="C53" s="34"/>
      <c r="D53" s="18"/>
      <c r="E53" s="19"/>
      <c r="F53" s="6">
        <v>110</v>
      </c>
      <c r="G53" s="19"/>
      <c r="H53" s="77"/>
      <c r="I53" s="19"/>
      <c r="J53" s="61">
        <f>IF(AND(I53&lt;&gt;0,G53&lt;&gt;0),I53/G53,0)</f>
        <v>0</v>
      </c>
      <c r="K53" s="71"/>
    </row>
    <row r="54" spans="3:11" ht="15.75" thickBot="1">
      <c r="C54" s="54"/>
      <c r="D54" s="55"/>
      <c r="E54" s="56"/>
      <c r="F54" s="54"/>
      <c r="G54" s="56"/>
      <c r="H54" s="56"/>
      <c r="I54" s="56"/>
      <c r="J54" s="57"/>
      <c r="K54" s="74"/>
    </row>
    <row r="55" spans="3:11" ht="15">
      <c r="C55" s="58" t="s">
        <v>6</v>
      </c>
      <c r="D55" s="107" t="s">
        <v>7</v>
      </c>
      <c r="E55" s="108"/>
      <c r="F55" s="108"/>
      <c r="G55" s="108"/>
      <c r="H55" s="108"/>
      <c r="I55" s="108"/>
      <c r="J55" s="108"/>
      <c r="K55" s="109"/>
    </row>
    <row r="56" spans="3:11" ht="15">
      <c r="C56" s="6"/>
      <c r="D56" s="7" t="s">
        <v>95</v>
      </c>
      <c r="E56" s="6"/>
      <c r="F56" s="6"/>
      <c r="G56" s="23"/>
      <c r="H56" s="34"/>
      <c r="I56" s="23"/>
      <c r="J56" s="23"/>
      <c r="K56" s="66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1">
        <f>IF(AND(I57&lt;&gt;0,G57&lt;&gt;0),I57/G57,0)</f>
        <v>0</v>
      </c>
      <c r="K57" s="6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3:11" ht="15">
      <c r="C58" s="5"/>
      <c r="D58" s="10"/>
      <c r="E58" s="5"/>
      <c r="F58" s="5"/>
      <c r="G58" s="5"/>
      <c r="H58" s="34"/>
      <c r="I58" s="5"/>
      <c r="J58" s="5"/>
      <c r="K58" s="66"/>
    </row>
    <row r="59" spans="3:11" ht="15">
      <c r="C59" s="5" t="s">
        <v>110</v>
      </c>
      <c r="D59" s="18" t="s">
        <v>107</v>
      </c>
      <c r="E59" s="19"/>
      <c r="F59" s="6">
        <v>0.4</v>
      </c>
      <c r="G59" s="19"/>
      <c r="H59" s="77"/>
      <c r="I59" s="19"/>
      <c r="J59" s="61">
        <f>IF(AND(I59&lt;&gt;0,G59&lt;&gt;0),I59/G59,0)</f>
        <v>0</v>
      </c>
      <c r="K59" s="71"/>
    </row>
    <row r="60" spans="3:11" ht="15">
      <c r="C60" s="5" t="s">
        <v>110</v>
      </c>
      <c r="D60" s="18" t="s">
        <v>108</v>
      </c>
      <c r="E60" s="19"/>
      <c r="F60" s="6">
        <v>0.4</v>
      </c>
      <c r="G60" s="19"/>
      <c r="H60" s="77"/>
      <c r="I60" s="19"/>
      <c r="J60" s="61">
        <f>IF(AND(I60&lt;&gt;0,G60&lt;&gt;0),I60/G60,0)</f>
        <v>0</v>
      </c>
      <c r="K60" s="71"/>
    </row>
    <row r="61" spans="3:11" ht="15">
      <c r="C61" s="13"/>
      <c r="D61" s="14" t="s">
        <v>109</v>
      </c>
      <c r="E61" s="13"/>
      <c r="F61" s="13"/>
      <c r="G61" s="13"/>
      <c r="H61" s="13"/>
      <c r="I61" s="13"/>
      <c r="J61" s="15"/>
      <c r="K61" s="68"/>
    </row>
    <row r="62" spans="3:11" ht="15" hidden="1">
      <c r="C62" s="5"/>
      <c r="D62" s="18"/>
      <c r="E62" s="19"/>
      <c r="F62" s="6">
        <v>0.4</v>
      </c>
      <c r="G62" s="19"/>
      <c r="H62" s="77"/>
      <c r="I62" s="19"/>
      <c r="J62" s="61">
        <f>IF(AND(I62&lt;&gt;0,G62&lt;&gt;0),I62/G62,0)</f>
        <v>0</v>
      </c>
      <c r="K62" s="71"/>
    </row>
    <row r="63" spans="3:11" ht="30"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1">
        <f>IF(AND(I63&lt;&gt;0,G63&lt;&gt;0),I63/G63,0)</f>
        <v>0</v>
      </c>
      <c r="K63" s="66"/>
    </row>
    <row r="64" spans="1:125" s="11" customFormat="1" ht="15">
      <c r="A64" s="28"/>
      <c r="B64" s="28"/>
      <c r="C64" s="5"/>
      <c r="D64" s="10"/>
      <c r="E64" s="5"/>
      <c r="F64" s="5"/>
      <c r="G64" s="5"/>
      <c r="H64" s="34"/>
      <c r="I64" s="5"/>
      <c r="J64" s="5"/>
      <c r="K64" s="6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3:11" ht="15">
      <c r="C65" s="5" t="s">
        <v>110</v>
      </c>
      <c r="D65" s="18" t="s">
        <v>107</v>
      </c>
      <c r="E65" s="19"/>
      <c r="F65" s="6">
        <v>0.4</v>
      </c>
      <c r="G65" s="19"/>
      <c r="H65" s="77"/>
      <c r="I65" s="19"/>
      <c r="J65" s="61">
        <f>IF(AND(I65&lt;&gt;0,G65&lt;&gt;0),I65/G65,0)</f>
        <v>0</v>
      </c>
      <c r="K65" s="71"/>
    </row>
    <row r="66" spans="3:11" ht="15">
      <c r="C66" s="5" t="s">
        <v>110</v>
      </c>
      <c r="D66" s="18" t="s">
        <v>108</v>
      </c>
      <c r="E66" s="19"/>
      <c r="F66" s="6">
        <v>0.4</v>
      </c>
      <c r="G66" s="19"/>
      <c r="H66" s="77"/>
      <c r="I66" s="19"/>
      <c r="J66" s="61">
        <f>IF(AND(I66&lt;&gt;0,G66&lt;&gt;0),I66/G66,0)</f>
        <v>0</v>
      </c>
      <c r="K66" s="71"/>
    </row>
    <row r="67" spans="3:11" ht="15">
      <c r="C67" s="13"/>
      <c r="D67" s="14" t="s">
        <v>109</v>
      </c>
      <c r="E67" s="13"/>
      <c r="F67" s="13"/>
      <c r="G67" s="13"/>
      <c r="H67" s="13"/>
      <c r="I67" s="13"/>
      <c r="J67" s="15"/>
      <c r="K67" s="68"/>
    </row>
    <row r="68" spans="3:11" ht="15" hidden="1">
      <c r="C68" s="5"/>
      <c r="D68" s="18"/>
      <c r="E68" s="19"/>
      <c r="F68" s="6">
        <v>0.4</v>
      </c>
      <c r="G68" s="19"/>
      <c r="H68" s="77"/>
      <c r="I68" s="19"/>
      <c r="J68" s="61">
        <f>IF(AND(I68&lt;&gt;0,G68&lt;&gt;0),I68/G68,0)</f>
        <v>0</v>
      </c>
      <c r="K68" s="71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1">
        <f>IF(AND(I69&lt;&gt;0,G69&lt;&gt;0),I69/G69,0)</f>
        <v>0</v>
      </c>
      <c r="K69" s="6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3:11" ht="15">
      <c r="C70" s="34"/>
      <c r="D70" s="10"/>
      <c r="E70" s="34"/>
      <c r="F70" s="34"/>
      <c r="G70" s="34"/>
      <c r="H70" s="34"/>
      <c r="I70" s="34"/>
      <c r="J70" s="34"/>
      <c r="K70" s="66"/>
    </row>
    <row r="71" spans="3:11" ht="15">
      <c r="C71" s="5" t="s">
        <v>110</v>
      </c>
      <c r="D71" s="18" t="s">
        <v>107</v>
      </c>
      <c r="E71" s="19"/>
      <c r="F71" s="6">
        <v>0.4</v>
      </c>
      <c r="G71" s="19"/>
      <c r="H71" s="77"/>
      <c r="I71" s="19"/>
      <c r="J71" s="61">
        <f>IF(AND(I71&lt;&gt;0,G71&lt;&gt;0),I71/G71,0)</f>
        <v>0</v>
      </c>
      <c r="K71" s="71"/>
    </row>
    <row r="72" spans="3:11" ht="15">
      <c r="C72" s="5" t="s">
        <v>110</v>
      </c>
      <c r="D72" s="18" t="s">
        <v>108</v>
      </c>
      <c r="E72" s="19"/>
      <c r="F72" s="6">
        <v>0.4</v>
      </c>
      <c r="G72" s="19"/>
      <c r="H72" s="77"/>
      <c r="I72" s="19"/>
      <c r="J72" s="61">
        <f>IF(AND(I72&lt;&gt;0,G72&lt;&gt;0),I72/G72,0)</f>
        <v>0</v>
      </c>
      <c r="K72" s="71"/>
    </row>
    <row r="73" spans="3:11" ht="15">
      <c r="C73" s="13"/>
      <c r="D73" s="14" t="s">
        <v>109</v>
      </c>
      <c r="E73" s="13"/>
      <c r="F73" s="13"/>
      <c r="G73" s="13"/>
      <c r="H73" s="13"/>
      <c r="I73" s="13"/>
      <c r="J73" s="15"/>
      <c r="K73" s="68"/>
    </row>
    <row r="74" spans="3:11" ht="15" hidden="1">
      <c r="C74" s="5"/>
      <c r="D74" s="18"/>
      <c r="E74" s="19"/>
      <c r="F74" s="6">
        <v>0.4</v>
      </c>
      <c r="G74" s="19"/>
      <c r="H74" s="77"/>
      <c r="I74" s="19"/>
      <c r="J74" s="61">
        <f>IF(AND(I74&lt;&gt;0,G74&lt;&gt;0),I74/G74,0)</f>
        <v>0</v>
      </c>
      <c r="K74" s="71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23"/>
      <c r="H75" s="34"/>
      <c r="I75" s="23"/>
      <c r="J75" s="23"/>
      <c r="K75" s="6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3:11" ht="30"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1">
        <f>IF(AND(I76&lt;&gt;0,G76&lt;&gt;0),I76/G76,0)</f>
        <v>0</v>
      </c>
      <c r="K76" s="66"/>
    </row>
    <row r="77" spans="3:11" ht="15">
      <c r="C77" s="5"/>
      <c r="D77" s="10"/>
      <c r="E77" s="5"/>
      <c r="F77" s="5"/>
      <c r="G77" s="5"/>
      <c r="H77" s="34"/>
      <c r="I77" s="5"/>
      <c r="J77" s="5"/>
      <c r="K77" s="66"/>
    </row>
    <row r="78" spans="3:11" ht="15">
      <c r="C78" s="5" t="s">
        <v>110</v>
      </c>
      <c r="D78" s="18" t="s">
        <v>107</v>
      </c>
      <c r="E78" s="19"/>
      <c r="F78" s="6">
        <v>10</v>
      </c>
      <c r="G78" s="19"/>
      <c r="H78" s="77"/>
      <c r="I78" s="19"/>
      <c r="J78" s="61">
        <f>IF(AND(I78&lt;&gt;0,G78&lt;&gt;0),I78/G78,0)</f>
        <v>0</v>
      </c>
      <c r="K78" s="71"/>
    </row>
    <row r="79" spans="3:11" ht="15">
      <c r="C79" s="5" t="s">
        <v>110</v>
      </c>
      <c r="D79" s="18" t="s">
        <v>108</v>
      </c>
      <c r="E79" s="19"/>
      <c r="F79" s="6">
        <v>10</v>
      </c>
      <c r="G79" s="19"/>
      <c r="H79" s="77"/>
      <c r="I79" s="19"/>
      <c r="J79" s="61">
        <f>IF(AND(I79&lt;&gt;0,G79&lt;&gt;0),I79/G79,0)</f>
        <v>0</v>
      </c>
      <c r="K79" s="71"/>
    </row>
    <row r="80" spans="3:11" ht="15">
      <c r="C80" s="13"/>
      <c r="D80" s="14" t="s">
        <v>109</v>
      </c>
      <c r="E80" s="13"/>
      <c r="F80" s="13"/>
      <c r="G80" s="13"/>
      <c r="H80" s="13"/>
      <c r="I80" s="13"/>
      <c r="J80" s="15"/>
      <c r="K80" s="68"/>
    </row>
    <row r="81" spans="1:125" s="11" customFormat="1" ht="15" hidden="1">
      <c r="A81" s="28"/>
      <c r="B81" s="28"/>
      <c r="C81" s="5"/>
      <c r="D81" s="18"/>
      <c r="E81" s="19"/>
      <c r="F81" s="6">
        <v>10</v>
      </c>
      <c r="G81" s="19"/>
      <c r="H81" s="77"/>
      <c r="I81" s="19"/>
      <c r="J81" s="61">
        <f>IF(AND(I81&lt;&gt;0,G81&lt;&gt;0),I81/G81,0)</f>
        <v>0</v>
      </c>
      <c r="K81" s="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3:11" ht="30"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1">
        <f>IF(AND(I82&lt;&gt;0,G82&lt;&gt;0),I82/G82,0)</f>
        <v>0</v>
      </c>
      <c r="K82" s="66"/>
    </row>
    <row r="83" spans="3:11" ht="15">
      <c r="C83" s="5"/>
      <c r="D83" s="10"/>
      <c r="E83" s="5"/>
      <c r="F83" s="5"/>
      <c r="G83" s="5"/>
      <c r="H83" s="34"/>
      <c r="I83" s="5"/>
      <c r="J83" s="5"/>
      <c r="K83" s="66"/>
    </row>
    <row r="84" spans="3:11" ht="15">
      <c r="C84" s="5" t="s">
        <v>110</v>
      </c>
      <c r="D84" s="18" t="s">
        <v>107</v>
      </c>
      <c r="E84" s="19"/>
      <c r="F84" s="5">
        <v>10</v>
      </c>
      <c r="G84" s="19"/>
      <c r="H84" s="77"/>
      <c r="I84" s="19"/>
      <c r="J84" s="61">
        <f>IF(AND(I84&lt;&gt;0,G84&lt;&gt;0),I84/G84,0)</f>
        <v>0</v>
      </c>
      <c r="K84" s="71"/>
    </row>
    <row r="85" spans="3:11" ht="15">
      <c r="C85" s="5" t="s">
        <v>110</v>
      </c>
      <c r="D85" s="18" t="s">
        <v>108</v>
      </c>
      <c r="E85" s="19"/>
      <c r="F85" s="5">
        <v>10</v>
      </c>
      <c r="G85" s="19"/>
      <c r="H85" s="77"/>
      <c r="I85" s="19"/>
      <c r="J85" s="61">
        <f>IF(AND(I85&lt;&gt;0,G85&lt;&gt;0),I85/G85,0)</f>
        <v>0</v>
      </c>
      <c r="K85" s="71"/>
    </row>
    <row r="86" spans="3:11" ht="15">
      <c r="C86" s="13"/>
      <c r="D86" s="14" t="s">
        <v>109</v>
      </c>
      <c r="E86" s="13"/>
      <c r="F86" s="13"/>
      <c r="G86" s="13"/>
      <c r="H86" s="13"/>
      <c r="I86" s="13"/>
      <c r="J86" s="15"/>
      <c r="K86" s="68"/>
    </row>
    <row r="87" spans="3:11" ht="15" hidden="1">
      <c r="C87" s="34"/>
      <c r="D87" s="18"/>
      <c r="E87" s="19"/>
      <c r="F87" s="6">
        <v>10</v>
      </c>
      <c r="G87" s="19"/>
      <c r="H87" s="77"/>
      <c r="I87" s="19"/>
      <c r="J87" s="61">
        <f>IF(AND(I87&lt;&gt;0,G87&lt;&gt;0),I87/G87,0)</f>
        <v>0</v>
      </c>
      <c r="K87" s="71"/>
    </row>
    <row r="88" spans="3:11" ht="30"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1">
        <f>IF(AND(I88&lt;&gt;0,G88&lt;&gt;0),I88/G88,0)</f>
        <v>0</v>
      </c>
      <c r="K88" s="66"/>
    </row>
    <row r="89" spans="3:11" ht="15">
      <c r="C89" s="34"/>
      <c r="D89" s="10"/>
      <c r="E89" s="34"/>
      <c r="F89" s="34"/>
      <c r="G89" s="34"/>
      <c r="H89" s="34"/>
      <c r="I89" s="34"/>
      <c r="J89" s="34"/>
      <c r="K89" s="66"/>
    </row>
    <row r="90" spans="3:11" ht="15">
      <c r="C90" s="5" t="s">
        <v>110</v>
      </c>
      <c r="D90" s="18" t="s">
        <v>107</v>
      </c>
      <c r="E90" s="19"/>
      <c r="F90" s="5">
        <v>10</v>
      </c>
      <c r="G90" s="19"/>
      <c r="H90" s="77"/>
      <c r="I90" s="19"/>
      <c r="J90" s="61">
        <f>IF(AND(I90&lt;&gt;0,G90&lt;&gt;0),I90/G90,0)</f>
        <v>0</v>
      </c>
      <c r="K90" s="71"/>
    </row>
    <row r="91" spans="3:11" ht="15">
      <c r="C91" s="5" t="s">
        <v>110</v>
      </c>
      <c r="D91" s="18" t="s">
        <v>108</v>
      </c>
      <c r="E91" s="19"/>
      <c r="F91" s="5">
        <v>10</v>
      </c>
      <c r="G91" s="19"/>
      <c r="H91" s="77"/>
      <c r="I91" s="19"/>
      <c r="J91" s="61">
        <f>IF(AND(I91&lt;&gt;0,G91&lt;&gt;0),I91/G91,0)</f>
        <v>0</v>
      </c>
      <c r="K91" s="71"/>
    </row>
    <row r="92" spans="3:11" ht="15">
      <c r="C92" s="13"/>
      <c r="D92" s="14" t="s">
        <v>109</v>
      </c>
      <c r="E92" s="13"/>
      <c r="F92" s="13"/>
      <c r="G92" s="13"/>
      <c r="H92" s="13"/>
      <c r="I92" s="13"/>
      <c r="J92" s="15"/>
      <c r="K92" s="68"/>
    </row>
    <row r="93" spans="3:11" ht="15" hidden="1">
      <c r="C93" s="5"/>
      <c r="D93" s="18"/>
      <c r="E93" s="19"/>
      <c r="F93" s="6">
        <v>10</v>
      </c>
      <c r="G93" s="19"/>
      <c r="H93" s="77"/>
      <c r="I93" s="19"/>
      <c r="J93" s="61">
        <f>IF(AND(I93&lt;&gt;0,G93&lt;&gt;0),I93/G93,0)</f>
        <v>0</v>
      </c>
      <c r="K93" s="71"/>
    </row>
    <row r="94" spans="3:11" ht="30">
      <c r="C94" s="6" t="s">
        <v>78</v>
      </c>
      <c r="D94" s="7" t="s">
        <v>71</v>
      </c>
      <c r="E94" s="12"/>
      <c r="F94" s="6">
        <v>10</v>
      </c>
      <c r="G94" s="9">
        <f>SUM(G96:G111)</f>
        <v>17089</v>
      </c>
      <c r="H94" s="34"/>
      <c r="I94" s="9">
        <f>SUM(I96:I111)</f>
        <v>63369.326</v>
      </c>
      <c r="J94" s="61">
        <f>IF(AND(I94&lt;&gt;0,G94&lt;&gt;0),I94/G94,0)</f>
        <v>3.7081939259172567</v>
      </c>
      <c r="K94" s="66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3:11" ht="30">
      <c r="C96" s="5" t="s">
        <v>110</v>
      </c>
      <c r="D96" s="18" t="s">
        <v>146</v>
      </c>
      <c r="E96" s="19">
        <v>2016</v>
      </c>
      <c r="F96" s="5">
        <v>10</v>
      </c>
      <c r="G96" s="78">
        <v>1962</v>
      </c>
      <c r="H96" s="80">
        <v>1518.23</v>
      </c>
      <c r="I96" s="79">
        <v>3991.423</v>
      </c>
      <c r="J96" s="61">
        <f aca="true" t="shared" si="0" ref="J96:J109">IF(AND(I96&lt;&gt;0,G96&lt;&gt;0),I96/G96,0)</f>
        <v>2.0343644240570846</v>
      </c>
      <c r="K96" s="71" t="s">
        <v>173</v>
      </c>
    </row>
    <row r="97" spans="3:11" ht="30">
      <c r="C97" s="5" t="s">
        <v>110</v>
      </c>
      <c r="D97" s="18" t="s">
        <v>147</v>
      </c>
      <c r="E97" s="19">
        <v>2017</v>
      </c>
      <c r="F97" s="5">
        <v>10</v>
      </c>
      <c r="G97" s="78">
        <v>2200</v>
      </c>
      <c r="H97" s="80">
        <v>1790.5</v>
      </c>
      <c r="I97" s="79">
        <v>8722.1</v>
      </c>
      <c r="J97" s="61">
        <f t="shared" si="0"/>
        <v>3.964590909090909</v>
      </c>
      <c r="K97" s="71" t="s">
        <v>174</v>
      </c>
    </row>
    <row r="98" spans="3:11" ht="15">
      <c r="C98" s="34" t="s">
        <v>110</v>
      </c>
      <c r="D98" s="18" t="s">
        <v>148</v>
      </c>
      <c r="E98" s="19">
        <v>2017</v>
      </c>
      <c r="F98" s="6">
        <v>10</v>
      </c>
      <c r="G98" s="78">
        <v>1333</v>
      </c>
      <c r="H98" s="81">
        <v>1055</v>
      </c>
      <c r="I98" s="79">
        <v>4776.57</v>
      </c>
      <c r="J98" s="61">
        <f t="shared" si="0"/>
        <v>3.583323330832708</v>
      </c>
      <c r="K98" s="71" t="s">
        <v>175</v>
      </c>
    </row>
    <row r="99" spans="3:11" ht="15">
      <c r="C99" s="34" t="s">
        <v>110</v>
      </c>
      <c r="D99" s="18" t="s">
        <v>149</v>
      </c>
      <c r="E99" s="19">
        <v>2017</v>
      </c>
      <c r="F99" s="6">
        <v>10</v>
      </c>
      <c r="G99" s="19">
        <v>581</v>
      </c>
      <c r="H99" s="81">
        <v>2192</v>
      </c>
      <c r="I99" s="79">
        <v>2645.08</v>
      </c>
      <c r="J99" s="61">
        <f t="shared" si="0"/>
        <v>4.5526333907056795</v>
      </c>
      <c r="K99" s="71" t="s">
        <v>176</v>
      </c>
    </row>
    <row r="100" spans="3:11" ht="30">
      <c r="C100" s="34" t="s">
        <v>110</v>
      </c>
      <c r="D100" s="18" t="s">
        <v>150</v>
      </c>
      <c r="E100" s="19">
        <v>2017</v>
      </c>
      <c r="F100" s="6">
        <v>10</v>
      </c>
      <c r="G100" s="78">
        <v>1618</v>
      </c>
      <c r="H100" s="80">
        <v>11150.9</v>
      </c>
      <c r="I100" s="79">
        <v>4965.63</v>
      </c>
      <c r="J100" s="61">
        <f t="shared" si="0"/>
        <v>3.068992583436341</v>
      </c>
      <c r="K100" s="71" t="s">
        <v>177</v>
      </c>
    </row>
    <row r="101" spans="3:11" ht="30">
      <c r="C101" s="34" t="s">
        <v>110</v>
      </c>
      <c r="D101" s="18" t="s">
        <v>151</v>
      </c>
      <c r="E101" s="19">
        <v>2017</v>
      </c>
      <c r="F101" s="6">
        <v>10</v>
      </c>
      <c r="G101" s="19">
        <v>524</v>
      </c>
      <c r="H101" s="80">
        <v>11150.9</v>
      </c>
      <c r="I101" s="79">
        <v>1627.27</v>
      </c>
      <c r="J101" s="61">
        <f t="shared" si="0"/>
        <v>3.105477099236641</v>
      </c>
      <c r="K101" s="71" t="s">
        <v>178</v>
      </c>
    </row>
    <row r="102" spans="3:11" ht="30">
      <c r="C102" s="34" t="s">
        <v>110</v>
      </c>
      <c r="D102" s="18" t="s">
        <v>152</v>
      </c>
      <c r="E102" s="19">
        <v>2017</v>
      </c>
      <c r="F102" s="6">
        <v>10</v>
      </c>
      <c r="G102" s="78">
        <v>1171</v>
      </c>
      <c r="H102" s="80">
        <v>11150.9</v>
      </c>
      <c r="I102" s="79">
        <v>3646.58</v>
      </c>
      <c r="J102" s="61">
        <f t="shared" si="0"/>
        <v>3.1140734415029887</v>
      </c>
      <c r="K102" s="71" t="s">
        <v>179</v>
      </c>
    </row>
    <row r="103" spans="3:11" ht="30">
      <c r="C103" s="34" t="s">
        <v>110</v>
      </c>
      <c r="D103" s="18" t="s">
        <v>153</v>
      </c>
      <c r="E103" s="19">
        <v>2017</v>
      </c>
      <c r="F103" s="6">
        <v>10</v>
      </c>
      <c r="G103" s="19">
        <v>116</v>
      </c>
      <c r="H103" s="80">
        <v>11150.9</v>
      </c>
      <c r="I103" s="19">
        <v>420</v>
      </c>
      <c r="J103" s="61">
        <f t="shared" si="0"/>
        <v>3.6206896551724137</v>
      </c>
      <c r="K103" s="71" t="s">
        <v>180</v>
      </c>
    </row>
    <row r="104" spans="3:11" ht="30">
      <c r="C104" s="34" t="s">
        <v>110</v>
      </c>
      <c r="D104" s="18" t="s">
        <v>154</v>
      </c>
      <c r="E104" s="19">
        <v>2017</v>
      </c>
      <c r="F104" s="6">
        <v>10</v>
      </c>
      <c r="G104" s="78">
        <v>2142</v>
      </c>
      <c r="H104" s="80">
        <v>11150.9</v>
      </c>
      <c r="I104" s="79">
        <v>15084.52</v>
      </c>
      <c r="J104" s="61">
        <f t="shared" si="0"/>
        <v>7.042259570494865</v>
      </c>
      <c r="K104" s="71" t="s">
        <v>181</v>
      </c>
    </row>
    <row r="105" spans="3:11" ht="15">
      <c r="C105" s="34" t="s">
        <v>110</v>
      </c>
      <c r="D105" s="18" t="s">
        <v>155</v>
      </c>
      <c r="E105" s="19">
        <v>2017</v>
      </c>
      <c r="F105" s="6">
        <v>10</v>
      </c>
      <c r="G105" s="78">
        <v>1220</v>
      </c>
      <c r="H105" s="81">
        <v>1435</v>
      </c>
      <c r="I105" s="79">
        <v>3621.64</v>
      </c>
      <c r="J105" s="61">
        <f t="shared" si="0"/>
        <v>2.9685573770491804</v>
      </c>
      <c r="K105" s="71" t="s">
        <v>182</v>
      </c>
    </row>
    <row r="106" spans="3:11" ht="30">
      <c r="C106" s="34" t="s">
        <v>110</v>
      </c>
      <c r="D106" s="18" t="s">
        <v>156</v>
      </c>
      <c r="E106" s="19">
        <v>2017</v>
      </c>
      <c r="F106" s="6">
        <v>10</v>
      </c>
      <c r="G106" s="19">
        <v>596</v>
      </c>
      <c r="H106" s="77">
        <v>650</v>
      </c>
      <c r="I106" s="79">
        <v>1896.34</v>
      </c>
      <c r="J106" s="61">
        <f t="shared" si="0"/>
        <v>3.1817785234899327</v>
      </c>
      <c r="K106" s="71" t="s">
        <v>183</v>
      </c>
    </row>
    <row r="107" spans="3:11" ht="30">
      <c r="C107" s="34" t="s">
        <v>110</v>
      </c>
      <c r="D107" s="18" t="s">
        <v>157</v>
      </c>
      <c r="E107" s="19">
        <v>2017</v>
      </c>
      <c r="F107" s="6">
        <v>10</v>
      </c>
      <c r="G107" s="19">
        <v>908</v>
      </c>
      <c r="H107" s="77">
        <v>222.8</v>
      </c>
      <c r="I107" s="79">
        <v>2829.32</v>
      </c>
      <c r="J107" s="61">
        <f t="shared" si="0"/>
        <v>3.115991189427313</v>
      </c>
      <c r="K107" s="71" t="s">
        <v>184</v>
      </c>
    </row>
    <row r="108" spans="3:11" ht="30">
      <c r="C108" s="34" t="s">
        <v>110</v>
      </c>
      <c r="D108" s="18" t="s">
        <v>158</v>
      </c>
      <c r="E108" s="19">
        <v>2017</v>
      </c>
      <c r="F108" s="6">
        <v>10</v>
      </c>
      <c r="G108" s="78">
        <v>1762</v>
      </c>
      <c r="H108" s="77">
        <v>650</v>
      </c>
      <c r="I108" s="79">
        <v>5303.96</v>
      </c>
      <c r="J108" s="61">
        <f t="shared" si="0"/>
        <v>3.010192962542565</v>
      </c>
      <c r="K108" s="71" t="s">
        <v>185</v>
      </c>
    </row>
    <row r="109" spans="3:11" ht="30">
      <c r="C109" s="34" t="s">
        <v>110</v>
      </c>
      <c r="D109" s="18" t="s">
        <v>170</v>
      </c>
      <c r="E109" s="19">
        <v>2018</v>
      </c>
      <c r="F109" s="6">
        <v>10</v>
      </c>
      <c r="G109" s="19">
        <v>956</v>
      </c>
      <c r="H109" s="80">
        <v>2687.5</v>
      </c>
      <c r="I109" s="79">
        <v>3838.893</v>
      </c>
      <c r="J109" s="61">
        <f t="shared" si="0"/>
        <v>4.0155784518828455</v>
      </c>
      <c r="K109" s="71" t="s">
        <v>186</v>
      </c>
    </row>
    <row r="110" spans="3:11" ht="15">
      <c r="C110" s="13"/>
      <c r="D110" s="14" t="s">
        <v>109</v>
      </c>
      <c r="E110" s="13"/>
      <c r="F110" s="13"/>
      <c r="G110" s="13"/>
      <c r="H110" s="13"/>
      <c r="I110" s="13"/>
      <c r="J110" s="15"/>
      <c r="K110" s="68"/>
    </row>
    <row r="111" spans="3:11" ht="15" hidden="1">
      <c r="C111" s="5"/>
      <c r="D111" s="18"/>
      <c r="E111" s="19"/>
      <c r="F111" s="6">
        <v>10</v>
      </c>
      <c r="G111" s="19"/>
      <c r="H111" s="77"/>
      <c r="I111" s="19"/>
      <c r="J111" s="61">
        <f>IF(AND(I111&lt;&gt;0,G111&lt;&gt;0),I111/G111,0)</f>
        <v>0</v>
      </c>
      <c r="K111" s="71"/>
    </row>
    <row r="112" spans="3:11" ht="15">
      <c r="C112" s="2" t="s">
        <v>135</v>
      </c>
      <c r="D112" s="44" t="s">
        <v>134</v>
      </c>
      <c r="E112" s="34"/>
      <c r="F112" s="6">
        <v>35</v>
      </c>
      <c r="G112" s="9">
        <f>SUM(G114:G117)</f>
        <v>0</v>
      </c>
      <c r="H112" s="34"/>
      <c r="I112" s="9">
        <f>SUM(I114:I117)</f>
        <v>0</v>
      </c>
      <c r="J112" s="61">
        <f>IF(AND(I112&lt;&gt;0,G112&lt;&gt;0),I112/G112,0)</f>
        <v>0</v>
      </c>
      <c r="K112" s="66"/>
    </row>
    <row r="113" spans="3:11" ht="15">
      <c r="C113" s="34"/>
      <c r="D113" s="10"/>
      <c r="E113" s="34"/>
      <c r="F113" s="34"/>
      <c r="G113" s="34"/>
      <c r="H113" s="34"/>
      <c r="I113" s="34"/>
      <c r="J113" s="34"/>
      <c r="K113" s="66"/>
    </row>
    <row r="114" spans="1:125" s="11" customFormat="1" ht="15">
      <c r="A114" s="28"/>
      <c r="B114" s="28"/>
      <c r="C114" s="34" t="s">
        <v>110</v>
      </c>
      <c r="D114" s="18" t="s">
        <v>107</v>
      </c>
      <c r="E114" s="19"/>
      <c r="F114" s="6">
        <v>35</v>
      </c>
      <c r="G114" s="19"/>
      <c r="H114" s="77"/>
      <c r="I114" s="19"/>
      <c r="J114" s="61">
        <f>IF(AND(I114&lt;&gt;0,G114&lt;&gt;0),I114/G114,0)</f>
        <v>0</v>
      </c>
      <c r="K114" s="7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5">
      <c r="A115" s="28"/>
      <c r="B115" s="28"/>
      <c r="C115" s="34" t="s">
        <v>110</v>
      </c>
      <c r="D115" s="18" t="s">
        <v>108</v>
      </c>
      <c r="E115" s="19"/>
      <c r="F115" s="6">
        <v>35</v>
      </c>
      <c r="G115" s="19"/>
      <c r="H115" s="77"/>
      <c r="I115" s="19"/>
      <c r="J115" s="61">
        <f>IF(AND(I115&lt;&gt;0,G115&lt;&gt;0),I115/G115,0)</f>
        <v>0</v>
      </c>
      <c r="K115" s="7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3:11" ht="15">
      <c r="C116" s="53"/>
      <c r="D116" s="14" t="s">
        <v>109</v>
      </c>
      <c r="E116" s="53"/>
      <c r="F116" s="53"/>
      <c r="G116" s="53"/>
      <c r="H116" s="53"/>
      <c r="I116" s="53"/>
      <c r="J116" s="15"/>
      <c r="K116" s="68"/>
    </row>
    <row r="117" spans="3:11" ht="15" hidden="1">
      <c r="C117" s="34"/>
      <c r="D117" s="18"/>
      <c r="E117" s="19"/>
      <c r="F117" s="6">
        <v>35</v>
      </c>
      <c r="G117" s="19"/>
      <c r="H117" s="77"/>
      <c r="I117" s="19"/>
      <c r="J117" s="61">
        <f>IF(AND(I117&lt;&gt;0,G117&lt;&gt;0),I117/G117,0)</f>
        <v>0</v>
      </c>
      <c r="K117" s="71"/>
    </row>
    <row r="118" spans="3:11" ht="15">
      <c r="C118" s="2" t="s">
        <v>137</v>
      </c>
      <c r="D118" s="44" t="s">
        <v>136</v>
      </c>
      <c r="E118" s="34"/>
      <c r="F118" s="6">
        <v>110</v>
      </c>
      <c r="G118" s="9">
        <f>SUM(G120:G123)</f>
        <v>0</v>
      </c>
      <c r="H118" s="34"/>
      <c r="I118" s="9">
        <f>SUM(I120:I123)</f>
        <v>0</v>
      </c>
      <c r="J118" s="61">
        <f>IF(AND(I118&lt;&gt;0,G118&lt;&gt;0),I118/G118,0)</f>
        <v>0</v>
      </c>
      <c r="K118" s="66"/>
    </row>
    <row r="119" spans="3:11" ht="15">
      <c r="C119" s="34"/>
      <c r="D119" s="10"/>
      <c r="E119" s="34"/>
      <c r="F119" s="34"/>
      <c r="G119" s="34"/>
      <c r="H119" s="34"/>
      <c r="I119" s="34"/>
      <c r="J119" s="34"/>
      <c r="K119" s="66"/>
    </row>
    <row r="120" spans="3:11" ht="15">
      <c r="C120" s="34" t="s">
        <v>110</v>
      </c>
      <c r="D120" s="18" t="s">
        <v>107</v>
      </c>
      <c r="E120" s="19"/>
      <c r="F120" s="6">
        <v>110</v>
      </c>
      <c r="G120" s="19"/>
      <c r="H120" s="77"/>
      <c r="I120" s="19"/>
      <c r="J120" s="61">
        <f>IF(AND(I120&lt;&gt;0,G120&lt;&gt;0),I120/G120,0)</f>
        <v>0</v>
      </c>
      <c r="K120" s="71"/>
    </row>
    <row r="121" spans="1:125" s="11" customFormat="1" ht="15">
      <c r="A121" s="28"/>
      <c r="B121" s="28"/>
      <c r="C121" s="34" t="s">
        <v>110</v>
      </c>
      <c r="D121" s="18" t="s">
        <v>108</v>
      </c>
      <c r="E121" s="19"/>
      <c r="F121" s="6">
        <v>110</v>
      </c>
      <c r="G121" s="19"/>
      <c r="H121" s="77"/>
      <c r="I121" s="19"/>
      <c r="J121" s="61">
        <f>IF(AND(I121&lt;&gt;0,G121&lt;&gt;0),I121/G121,0)</f>
        <v>0</v>
      </c>
      <c r="K121" s="7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3:11" ht="15">
      <c r="C122" s="53"/>
      <c r="D122" s="14" t="s">
        <v>109</v>
      </c>
      <c r="E122" s="53"/>
      <c r="F122" s="53"/>
      <c r="G122" s="53"/>
      <c r="H122" s="53"/>
      <c r="I122" s="53"/>
      <c r="J122" s="15"/>
      <c r="K122" s="68"/>
    </row>
    <row r="123" spans="3:11" s="11" customFormat="1" ht="15" hidden="1">
      <c r="C123" s="34"/>
      <c r="D123" s="18"/>
      <c r="E123" s="19"/>
      <c r="F123" s="6">
        <v>110</v>
      </c>
      <c r="G123" s="19"/>
      <c r="H123" s="77"/>
      <c r="I123" s="19"/>
      <c r="J123" s="61">
        <f>IF(AND(I123&lt;&gt;0,G123&lt;&gt;0),I123/G123,0)</f>
        <v>0</v>
      </c>
      <c r="K123" s="71"/>
    </row>
    <row r="124" spans="3:11" ht="15.75" thickBot="1">
      <c r="C124" s="54"/>
      <c r="D124" s="55"/>
      <c r="E124" s="56"/>
      <c r="F124" s="54"/>
      <c r="G124" s="56"/>
      <c r="H124" s="56"/>
      <c r="I124" s="56"/>
      <c r="J124" s="57"/>
      <c r="K124" s="74"/>
    </row>
    <row r="125" spans="3:11" ht="15">
      <c r="C125" s="58" t="s">
        <v>8</v>
      </c>
      <c r="D125" s="107" t="s">
        <v>9</v>
      </c>
      <c r="E125" s="108"/>
      <c r="F125" s="108"/>
      <c r="G125" s="108"/>
      <c r="H125" s="108"/>
      <c r="I125" s="108"/>
      <c r="J125" s="108"/>
      <c r="K125" s="109"/>
    </row>
    <row r="126" spans="3:11" ht="15">
      <c r="C126" s="6" t="s">
        <v>80</v>
      </c>
      <c r="D126" s="44" t="s">
        <v>130</v>
      </c>
      <c r="E126" s="6"/>
      <c r="F126" s="6">
        <v>0.4</v>
      </c>
      <c r="G126" s="9">
        <f>SUM(G127:G131)</f>
        <v>0</v>
      </c>
      <c r="H126" s="9">
        <f>SUM(H127:H131)</f>
        <v>0</v>
      </c>
      <c r="I126" s="9">
        <f>SUM(I127:I131)</f>
        <v>0</v>
      </c>
      <c r="J126" s="34"/>
      <c r="K126" s="66"/>
    </row>
    <row r="127" spans="1:125" s="11" customFormat="1" ht="15">
      <c r="A127" s="28"/>
      <c r="B127" s="28"/>
      <c r="C127" s="34"/>
      <c r="D127" s="10"/>
      <c r="E127" s="34"/>
      <c r="F127" s="34"/>
      <c r="G127" s="34"/>
      <c r="H127" s="34"/>
      <c r="I127" s="34"/>
      <c r="J127" s="34"/>
      <c r="K127" s="6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3:11" ht="15">
      <c r="C128" s="34" t="s">
        <v>110</v>
      </c>
      <c r="D128" s="18" t="s">
        <v>107</v>
      </c>
      <c r="E128" s="19"/>
      <c r="F128" s="34"/>
      <c r="G128" s="19"/>
      <c r="H128" s="19"/>
      <c r="I128" s="19"/>
      <c r="J128" s="16"/>
      <c r="K128" s="71"/>
    </row>
    <row r="129" spans="3:11" ht="15">
      <c r="C129" s="34" t="s">
        <v>110</v>
      </c>
      <c r="D129" s="18" t="s">
        <v>108</v>
      </c>
      <c r="E129" s="19"/>
      <c r="F129" s="34"/>
      <c r="G129" s="19"/>
      <c r="H129" s="19"/>
      <c r="I129" s="19"/>
      <c r="J129" s="16"/>
      <c r="K129" s="71"/>
    </row>
    <row r="130" spans="3:11" ht="15">
      <c r="C130" s="69"/>
      <c r="D130" s="14" t="s">
        <v>109</v>
      </c>
      <c r="E130" s="69"/>
      <c r="F130" s="69"/>
      <c r="G130" s="69"/>
      <c r="H130" s="69"/>
      <c r="I130" s="69"/>
      <c r="J130" s="15"/>
      <c r="K130" s="68"/>
    </row>
    <row r="131" spans="3:11" ht="15">
      <c r="C131" s="34"/>
      <c r="D131" s="18"/>
      <c r="E131" s="19"/>
      <c r="F131" s="6"/>
      <c r="G131" s="19"/>
      <c r="H131" s="19"/>
      <c r="I131" s="19"/>
      <c r="J131" s="34"/>
      <c r="K131" s="71"/>
    </row>
    <row r="132" spans="3:11" ht="15">
      <c r="C132" s="2" t="s">
        <v>142</v>
      </c>
      <c r="D132" s="44" t="s">
        <v>130</v>
      </c>
      <c r="E132" s="6"/>
      <c r="F132" s="6" t="s">
        <v>79</v>
      </c>
      <c r="G132" s="9">
        <f>SUM(G133:G137)</f>
        <v>0</v>
      </c>
      <c r="H132" s="9">
        <f>SUM(H133:H137)</f>
        <v>0</v>
      </c>
      <c r="I132" s="9">
        <f>SUM(I133:I137)</f>
        <v>0</v>
      </c>
      <c r="J132" s="5"/>
      <c r="K132" s="66"/>
    </row>
    <row r="133" spans="1:125" s="11" customFormat="1" ht="15">
      <c r="A133" s="28"/>
      <c r="B133" s="28"/>
      <c r="C133" s="5"/>
      <c r="D133" s="10"/>
      <c r="E133" s="5"/>
      <c r="F133" s="5"/>
      <c r="G133" s="5"/>
      <c r="H133" s="5"/>
      <c r="I133" s="5"/>
      <c r="J133" s="5"/>
      <c r="K133" s="6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3:11" ht="15">
      <c r="C134" s="5" t="s">
        <v>110</v>
      </c>
      <c r="D134" s="18" t="s">
        <v>107</v>
      </c>
      <c r="E134" s="19"/>
      <c r="F134" s="5"/>
      <c r="G134" s="19"/>
      <c r="H134" s="19"/>
      <c r="I134" s="19"/>
      <c r="J134" s="16"/>
      <c r="K134" s="71"/>
    </row>
    <row r="135" spans="3:11" ht="15">
      <c r="C135" s="5" t="s">
        <v>110</v>
      </c>
      <c r="D135" s="18" t="s">
        <v>108</v>
      </c>
      <c r="E135" s="19"/>
      <c r="F135" s="5"/>
      <c r="G135" s="19"/>
      <c r="H135" s="19"/>
      <c r="I135" s="19"/>
      <c r="J135" s="16"/>
      <c r="K135" s="71"/>
    </row>
    <row r="136" spans="3:11" ht="15">
      <c r="C136" s="13"/>
      <c r="D136" s="14" t="s">
        <v>109</v>
      </c>
      <c r="E136" s="13"/>
      <c r="F136" s="13"/>
      <c r="G136" s="13"/>
      <c r="H136" s="13"/>
      <c r="I136" s="13"/>
      <c r="J136" s="15"/>
      <c r="K136" s="68"/>
    </row>
    <row r="137" spans="3:11" ht="15">
      <c r="C137" s="5"/>
      <c r="D137" s="18"/>
      <c r="E137" s="19"/>
      <c r="F137" s="6"/>
      <c r="G137" s="19"/>
      <c r="H137" s="19"/>
      <c r="I137" s="19"/>
      <c r="J137" s="5"/>
      <c r="K137" s="71"/>
    </row>
    <row r="138" spans="3:11" ht="15" customHeight="1">
      <c r="C138" s="59" t="s">
        <v>10</v>
      </c>
      <c r="D138" s="90" t="s">
        <v>11</v>
      </c>
      <c r="E138" s="91"/>
      <c r="F138" s="91"/>
      <c r="G138" s="91"/>
      <c r="H138" s="91"/>
      <c r="I138" s="91"/>
      <c r="J138" s="91"/>
      <c r="K138" s="92"/>
    </row>
    <row r="139" spans="1:125" s="11" customFormat="1" ht="15">
      <c r="A139" s="28"/>
      <c r="B139" s="28"/>
      <c r="C139" s="6" t="s">
        <v>81</v>
      </c>
      <c r="D139" s="8" t="s">
        <v>82</v>
      </c>
      <c r="E139" s="6"/>
      <c r="F139" s="6"/>
      <c r="G139" s="5"/>
      <c r="H139" s="9">
        <f>SUM(H140:H144)</f>
        <v>0</v>
      </c>
      <c r="I139" s="9">
        <f>SUM(I140:I144)</f>
        <v>0</v>
      </c>
      <c r="J139" s="5"/>
      <c r="K139" s="6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3:11" ht="15">
      <c r="C140" s="5"/>
      <c r="D140" s="10"/>
      <c r="E140" s="5"/>
      <c r="F140" s="5"/>
      <c r="G140" s="5"/>
      <c r="H140" s="5"/>
      <c r="I140" s="5"/>
      <c r="J140" s="5"/>
      <c r="K140" s="66"/>
    </row>
    <row r="141" spans="3:11" ht="15">
      <c r="C141" s="5" t="s">
        <v>110</v>
      </c>
      <c r="D141" s="18" t="s">
        <v>107</v>
      </c>
      <c r="E141" s="19"/>
      <c r="F141" s="5"/>
      <c r="G141" s="5"/>
      <c r="H141" s="19"/>
      <c r="I141" s="19"/>
      <c r="J141" s="5"/>
      <c r="K141" s="71"/>
    </row>
    <row r="142" spans="3:11" ht="15">
      <c r="C142" s="5" t="s">
        <v>110</v>
      </c>
      <c r="D142" s="18" t="s">
        <v>108</v>
      </c>
      <c r="E142" s="19"/>
      <c r="F142" s="5"/>
      <c r="G142" s="5"/>
      <c r="H142" s="19"/>
      <c r="I142" s="19"/>
      <c r="J142" s="5"/>
      <c r="K142" s="71"/>
    </row>
    <row r="143" spans="3:11" ht="15">
      <c r="C143" s="13"/>
      <c r="D143" s="14" t="s">
        <v>109</v>
      </c>
      <c r="E143" s="13"/>
      <c r="F143" s="13"/>
      <c r="G143" s="13"/>
      <c r="H143" s="13"/>
      <c r="I143" s="13"/>
      <c r="J143" s="15"/>
      <c r="K143" s="68"/>
    </row>
    <row r="144" spans="3:11" ht="15">
      <c r="C144" s="5"/>
      <c r="D144" s="18"/>
      <c r="E144" s="19"/>
      <c r="F144" s="6"/>
      <c r="G144" s="5"/>
      <c r="H144" s="19"/>
      <c r="I144" s="19"/>
      <c r="J144" s="5"/>
      <c r="K144" s="71"/>
    </row>
    <row r="145" spans="1:125" s="11" customFormat="1" ht="15">
      <c r="A145" s="28"/>
      <c r="B145" s="28"/>
      <c r="C145" s="6" t="s">
        <v>96</v>
      </c>
      <c r="D145" s="8" t="s">
        <v>83</v>
      </c>
      <c r="E145" s="6"/>
      <c r="F145" s="6"/>
      <c r="G145" s="5"/>
      <c r="H145" s="9">
        <f>SUM(H146:H150)</f>
        <v>0</v>
      </c>
      <c r="I145" s="9">
        <f>SUM(I146:I150)</f>
        <v>0</v>
      </c>
      <c r="J145" s="5"/>
      <c r="K145" s="6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3:11" ht="15">
      <c r="C146" s="5"/>
      <c r="D146" s="10"/>
      <c r="E146" s="5"/>
      <c r="F146" s="5"/>
      <c r="G146" s="5"/>
      <c r="H146" s="5"/>
      <c r="I146" s="5"/>
      <c r="J146" s="5"/>
      <c r="K146" s="66"/>
    </row>
    <row r="147" spans="3:11" ht="15">
      <c r="C147" s="5" t="s">
        <v>110</v>
      </c>
      <c r="D147" s="18" t="s">
        <v>107</v>
      </c>
      <c r="E147" s="19"/>
      <c r="F147" s="5"/>
      <c r="G147" s="5"/>
      <c r="H147" s="19"/>
      <c r="I147" s="19"/>
      <c r="J147" s="5"/>
      <c r="K147" s="71"/>
    </row>
    <row r="148" spans="3:11" ht="15">
      <c r="C148" s="5" t="s">
        <v>110</v>
      </c>
      <c r="D148" s="18" t="s">
        <v>108</v>
      </c>
      <c r="E148" s="19"/>
      <c r="F148" s="5"/>
      <c r="G148" s="5"/>
      <c r="H148" s="19"/>
      <c r="I148" s="19"/>
      <c r="J148" s="5"/>
      <c r="K148" s="71"/>
    </row>
    <row r="149" spans="3:11" ht="15">
      <c r="C149" s="13"/>
      <c r="D149" s="14" t="s">
        <v>109</v>
      </c>
      <c r="E149" s="13"/>
      <c r="F149" s="13"/>
      <c r="G149" s="13"/>
      <c r="H149" s="13"/>
      <c r="I149" s="13"/>
      <c r="J149" s="15"/>
      <c r="K149" s="68"/>
    </row>
    <row r="150" spans="3:11" ht="15">
      <c r="C150" s="5"/>
      <c r="D150" s="18"/>
      <c r="E150" s="19"/>
      <c r="F150" s="6"/>
      <c r="G150" s="5"/>
      <c r="H150" s="19"/>
      <c r="I150" s="19"/>
      <c r="J150" s="5"/>
      <c r="K150" s="71"/>
    </row>
    <row r="151" spans="1:125" s="11" customFormat="1" ht="15">
      <c r="A151" s="28"/>
      <c r="B151" s="28"/>
      <c r="C151" s="6" t="s">
        <v>97</v>
      </c>
      <c r="D151" s="8" t="s">
        <v>84</v>
      </c>
      <c r="E151" s="6"/>
      <c r="F151" s="6"/>
      <c r="G151" s="5"/>
      <c r="H151" s="9">
        <f>SUM(H152:H156)</f>
        <v>0</v>
      </c>
      <c r="I151" s="9">
        <f>SUM(I152:I156)</f>
        <v>0</v>
      </c>
      <c r="J151" s="5"/>
      <c r="K151" s="6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3:11" ht="15">
      <c r="C152" s="5"/>
      <c r="D152" s="10"/>
      <c r="E152" s="5"/>
      <c r="F152" s="5"/>
      <c r="G152" s="5"/>
      <c r="H152" s="5"/>
      <c r="I152" s="5"/>
      <c r="J152" s="5"/>
      <c r="K152" s="66"/>
    </row>
    <row r="153" spans="3:11" ht="15">
      <c r="C153" s="5" t="s">
        <v>110</v>
      </c>
      <c r="D153" s="18" t="s">
        <v>107</v>
      </c>
      <c r="E153" s="19"/>
      <c r="F153" s="5"/>
      <c r="G153" s="5"/>
      <c r="H153" s="19"/>
      <c r="I153" s="19"/>
      <c r="J153" s="5"/>
      <c r="K153" s="71"/>
    </row>
    <row r="154" spans="3:11" ht="15">
      <c r="C154" s="5" t="s">
        <v>110</v>
      </c>
      <c r="D154" s="18" t="s">
        <v>108</v>
      </c>
      <c r="E154" s="19"/>
      <c r="F154" s="5"/>
      <c r="G154" s="5"/>
      <c r="H154" s="19"/>
      <c r="I154" s="19"/>
      <c r="J154" s="5"/>
      <c r="K154" s="71"/>
    </row>
    <row r="155" spans="3:11" ht="15">
      <c r="C155" s="13"/>
      <c r="D155" s="14" t="s">
        <v>109</v>
      </c>
      <c r="E155" s="13"/>
      <c r="F155" s="13"/>
      <c r="G155" s="13"/>
      <c r="H155" s="13"/>
      <c r="I155" s="13"/>
      <c r="J155" s="15"/>
      <c r="K155" s="68"/>
    </row>
    <row r="156" spans="3:11" ht="15">
      <c r="C156" s="5"/>
      <c r="D156" s="18"/>
      <c r="E156" s="19"/>
      <c r="F156" s="6"/>
      <c r="G156" s="5"/>
      <c r="H156" s="19"/>
      <c r="I156" s="19"/>
      <c r="J156" s="5"/>
      <c r="K156" s="71"/>
    </row>
    <row r="157" spans="1:125" s="11" customFormat="1" ht="15">
      <c r="A157" s="28"/>
      <c r="B157" s="28"/>
      <c r="C157" s="6" t="s">
        <v>98</v>
      </c>
      <c r="D157" s="8" t="s">
        <v>85</v>
      </c>
      <c r="E157" s="6"/>
      <c r="F157" s="6"/>
      <c r="G157" s="5"/>
      <c r="H157" s="9">
        <f>SUM(H158:H167)</f>
        <v>25619.399999999998</v>
      </c>
      <c r="I157" s="9">
        <f>SUM(I158:I167)</f>
        <v>94892.34100000001</v>
      </c>
      <c r="J157" s="5"/>
      <c r="K157" s="6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3:11" ht="15">
      <c r="C158" s="5"/>
      <c r="D158" s="10"/>
      <c r="E158" s="5"/>
      <c r="F158" s="5"/>
      <c r="G158" s="5"/>
      <c r="H158" s="5"/>
      <c r="I158" s="5"/>
      <c r="J158" s="5"/>
      <c r="K158" s="66"/>
    </row>
    <row r="159" spans="3:11" ht="15">
      <c r="C159" s="5" t="s">
        <v>110</v>
      </c>
      <c r="D159" s="18" t="s">
        <v>159</v>
      </c>
      <c r="E159" s="19"/>
      <c r="F159" s="5"/>
      <c r="G159" s="5"/>
      <c r="H159" s="19"/>
      <c r="I159" s="19"/>
      <c r="J159" s="5"/>
      <c r="K159" s="71"/>
    </row>
    <row r="160" spans="3:11" ht="15">
      <c r="C160" s="5" t="s">
        <v>110</v>
      </c>
      <c r="D160" s="18" t="s">
        <v>160</v>
      </c>
      <c r="E160" s="19">
        <v>2017</v>
      </c>
      <c r="F160" s="5"/>
      <c r="G160" s="5"/>
      <c r="H160" s="19" t="s">
        <v>161</v>
      </c>
      <c r="I160" s="79">
        <v>17766.65</v>
      </c>
      <c r="J160" s="5"/>
      <c r="K160" s="71" t="s">
        <v>187</v>
      </c>
    </row>
    <row r="161" spans="3:11" ht="15">
      <c r="C161" s="34" t="s">
        <v>110</v>
      </c>
      <c r="D161" s="18" t="s">
        <v>162</v>
      </c>
      <c r="E161" s="19">
        <v>2017</v>
      </c>
      <c r="F161" s="6"/>
      <c r="G161" s="34"/>
      <c r="H161" s="79">
        <v>11150.9</v>
      </c>
      <c r="I161" s="79">
        <v>17766.65</v>
      </c>
      <c r="J161" s="34"/>
      <c r="K161" s="71" t="s">
        <v>188</v>
      </c>
    </row>
    <row r="162" spans="3:11" ht="15">
      <c r="C162" s="34" t="s">
        <v>110</v>
      </c>
      <c r="D162" s="18" t="s">
        <v>163</v>
      </c>
      <c r="E162" s="19">
        <v>2017</v>
      </c>
      <c r="F162" s="6"/>
      <c r="G162" s="34"/>
      <c r="H162" s="79">
        <v>11150.9</v>
      </c>
      <c r="I162" s="79">
        <v>17766.65</v>
      </c>
      <c r="J162" s="34"/>
      <c r="K162" s="71" t="s">
        <v>189</v>
      </c>
    </row>
    <row r="163" spans="3:11" ht="15">
      <c r="C163" s="34" t="s">
        <v>110</v>
      </c>
      <c r="D163" s="18" t="s">
        <v>164</v>
      </c>
      <c r="E163" s="19">
        <v>2017</v>
      </c>
      <c r="F163" s="6"/>
      <c r="G163" s="34"/>
      <c r="H163" s="19">
        <v>650</v>
      </c>
      <c r="I163" s="79">
        <v>9824.08</v>
      </c>
      <c r="J163" s="34"/>
      <c r="K163" s="71" t="s">
        <v>190</v>
      </c>
    </row>
    <row r="164" spans="3:11" ht="15">
      <c r="C164" s="34" t="s">
        <v>110</v>
      </c>
      <c r="D164" s="18" t="s">
        <v>165</v>
      </c>
      <c r="E164" s="19">
        <v>2017</v>
      </c>
      <c r="F164" s="6"/>
      <c r="G164" s="34"/>
      <c r="H164" s="78">
        <v>1055</v>
      </c>
      <c r="I164" s="79">
        <v>17540.23</v>
      </c>
      <c r="J164" s="34"/>
      <c r="K164" s="71" t="s">
        <v>191</v>
      </c>
    </row>
    <row r="165" spans="3:11" ht="15">
      <c r="C165" s="34" t="s">
        <v>110</v>
      </c>
      <c r="D165" s="18" t="s">
        <v>171</v>
      </c>
      <c r="E165" s="19">
        <v>2018</v>
      </c>
      <c r="F165" s="6"/>
      <c r="G165" s="34"/>
      <c r="H165" s="79">
        <v>1612.6</v>
      </c>
      <c r="I165" s="79">
        <v>14228.081</v>
      </c>
      <c r="J165" s="34"/>
      <c r="K165" s="71" t="s">
        <v>192</v>
      </c>
    </row>
    <row r="166" spans="3:11" ht="15">
      <c r="C166" s="13"/>
      <c r="D166" s="14" t="s">
        <v>109</v>
      </c>
      <c r="E166" s="13"/>
      <c r="F166" s="13"/>
      <c r="G166" s="13"/>
      <c r="H166" s="13"/>
      <c r="I166" s="13"/>
      <c r="J166" s="15"/>
      <c r="K166" s="68"/>
    </row>
    <row r="167" spans="3:11" ht="15">
      <c r="C167" s="5"/>
      <c r="D167" s="18"/>
      <c r="E167" s="19"/>
      <c r="F167" s="6"/>
      <c r="G167" s="5"/>
      <c r="H167" s="19"/>
      <c r="I167" s="19"/>
      <c r="J167" s="5"/>
      <c r="K167" s="71"/>
    </row>
    <row r="168" spans="1:125" s="11" customFormat="1" ht="15">
      <c r="A168" s="28"/>
      <c r="B168" s="28"/>
      <c r="C168" s="6" t="s">
        <v>99</v>
      </c>
      <c r="D168" s="8" t="s">
        <v>86</v>
      </c>
      <c r="E168" s="6"/>
      <c r="F168" s="6"/>
      <c r="G168" s="5"/>
      <c r="H168" s="9">
        <f>SUM(H169:H173)</f>
        <v>0</v>
      </c>
      <c r="I168" s="9">
        <f>SUM(I169:I173)</f>
        <v>0</v>
      </c>
      <c r="J168" s="5"/>
      <c r="K168" s="66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3:11" ht="15">
      <c r="C169" s="5"/>
      <c r="D169" s="10"/>
      <c r="E169" s="5"/>
      <c r="F169" s="5"/>
      <c r="G169" s="5"/>
      <c r="H169" s="5"/>
      <c r="I169" s="5"/>
      <c r="J169" s="5"/>
      <c r="K169" s="66"/>
    </row>
    <row r="170" spans="3:11" ht="15">
      <c r="C170" s="5" t="s">
        <v>110</v>
      </c>
      <c r="D170" s="18" t="s">
        <v>107</v>
      </c>
      <c r="E170" s="19"/>
      <c r="F170" s="5"/>
      <c r="G170" s="5"/>
      <c r="H170" s="19"/>
      <c r="I170" s="19"/>
      <c r="J170" s="5"/>
      <c r="K170" s="71"/>
    </row>
    <row r="171" spans="3:11" ht="15">
      <c r="C171" s="5" t="s">
        <v>110</v>
      </c>
      <c r="D171" s="18" t="s">
        <v>108</v>
      </c>
      <c r="E171" s="19"/>
      <c r="F171" s="5"/>
      <c r="G171" s="5"/>
      <c r="H171" s="19"/>
      <c r="I171" s="19"/>
      <c r="J171" s="5"/>
      <c r="K171" s="71"/>
    </row>
    <row r="172" spans="3:11" ht="15">
      <c r="C172" s="13"/>
      <c r="D172" s="14" t="s">
        <v>109</v>
      </c>
      <c r="E172" s="13"/>
      <c r="F172" s="13"/>
      <c r="G172" s="13"/>
      <c r="H172" s="13"/>
      <c r="I172" s="13"/>
      <c r="J172" s="15"/>
      <c r="K172" s="68"/>
    </row>
    <row r="173" spans="3:11" ht="15">
      <c r="C173" s="5"/>
      <c r="D173" s="18"/>
      <c r="E173" s="19"/>
      <c r="F173" s="6"/>
      <c r="G173" s="5"/>
      <c r="H173" s="19"/>
      <c r="I173" s="19"/>
      <c r="J173" s="5"/>
      <c r="K173" s="71"/>
    </row>
    <row r="174" spans="1:125" s="11" customFormat="1" ht="15">
      <c r="A174" s="28"/>
      <c r="B174" s="28"/>
      <c r="C174" s="6" t="s">
        <v>100</v>
      </c>
      <c r="D174" s="8" t="s">
        <v>87</v>
      </c>
      <c r="E174" s="6"/>
      <c r="F174" s="6"/>
      <c r="G174" s="5"/>
      <c r="H174" s="9">
        <f>SUM(H175:H179)</f>
        <v>0</v>
      </c>
      <c r="I174" s="9">
        <f>SUM(I175:I179)</f>
        <v>0</v>
      </c>
      <c r="J174" s="5"/>
      <c r="K174" s="66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3:11" ht="15">
      <c r="C175" s="5"/>
      <c r="D175" s="10"/>
      <c r="E175" s="5"/>
      <c r="F175" s="5"/>
      <c r="G175" s="5"/>
      <c r="H175" s="5"/>
      <c r="I175" s="5"/>
      <c r="J175" s="5"/>
      <c r="K175" s="66"/>
    </row>
    <row r="176" spans="3:11" ht="15">
      <c r="C176" s="5" t="s">
        <v>110</v>
      </c>
      <c r="D176" s="18" t="s">
        <v>107</v>
      </c>
      <c r="E176" s="19"/>
      <c r="F176" s="5"/>
      <c r="G176" s="5"/>
      <c r="H176" s="19"/>
      <c r="I176" s="19"/>
      <c r="J176" s="5"/>
      <c r="K176" s="71"/>
    </row>
    <row r="177" spans="3:11" ht="15">
      <c r="C177" s="5" t="s">
        <v>110</v>
      </c>
      <c r="D177" s="18" t="s">
        <v>108</v>
      </c>
      <c r="E177" s="19"/>
      <c r="F177" s="5"/>
      <c r="G177" s="5"/>
      <c r="H177" s="19"/>
      <c r="I177" s="19"/>
      <c r="J177" s="5"/>
      <c r="K177" s="71"/>
    </row>
    <row r="178" spans="3:11" ht="15">
      <c r="C178" s="13"/>
      <c r="D178" s="14" t="s">
        <v>109</v>
      </c>
      <c r="E178" s="13"/>
      <c r="F178" s="13"/>
      <c r="G178" s="13"/>
      <c r="H178" s="13"/>
      <c r="I178" s="13"/>
      <c r="J178" s="15"/>
      <c r="K178" s="68"/>
    </row>
    <row r="179" spans="3:11" ht="15">
      <c r="C179" s="5"/>
      <c r="D179" s="18"/>
      <c r="E179" s="19"/>
      <c r="F179" s="6"/>
      <c r="G179" s="5"/>
      <c r="H179" s="19"/>
      <c r="I179" s="19"/>
      <c r="J179" s="5"/>
      <c r="K179" s="71"/>
    </row>
    <row r="180" spans="1:125" s="11" customFormat="1" ht="15">
      <c r="A180" s="28"/>
      <c r="B180" s="28"/>
      <c r="C180" s="6" t="s">
        <v>101</v>
      </c>
      <c r="D180" s="8" t="s">
        <v>88</v>
      </c>
      <c r="E180" s="6"/>
      <c r="F180" s="6"/>
      <c r="G180" s="5"/>
      <c r="H180" s="9">
        <f>SUM(H181:H185)</f>
        <v>0</v>
      </c>
      <c r="I180" s="9">
        <f>SUM(I181:I185)</f>
        <v>0</v>
      </c>
      <c r="J180" s="5"/>
      <c r="K180" s="66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ht="15">
      <c r="C181" s="5"/>
      <c r="D181" s="10"/>
      <c r="E181" s="5"/>
      <c r="F181" s="5"/>
      <c r="G181" s="5"/>
      <c r="H181" s="5"/>
      <c r="I181" s="5"/>
      <c r="J181" s="5"/>
      <c r="K181" s="66"/>
    </row>
    <row r="182" spans="3:11" ht="15">
      <c r="C182" s="5" t="s">
        <v>110</v>
      </c>
      <c r="D182" s="18" t="s">
        <v>107</v>
      </c>
      <c r="E182" s="19"/>
      <c r="F182" s="5"/>
      <c r="G182" s="5"/>
      <c r="H182" s="19"/>
      <c r="I182" s="19"/>
      <c r="J182" s="5"/>
      <c r="K182" s="71"/>
    </row>
    <row r="183" spans="3:11" ht="15">
      <c r="C183" s="5" t="s">
        <v>110</v>
      </c>
      <c r="D183" s="18" t="s">
        <v>108</v>
      </c>
      <c r="E183" s="19"/>
      <c r="F183" s="5"/>
      <c r="G183" s="5"/>
      <c r="H183" s="19"/>
      <c r="I183" s="19"/>
      <c r="J183" s="5"/>
      <c r="K183" s="71"/>
    </row>
    <row r="184" spans="3:11" ht="15">
      <c r="C184" s="13"/>
      <c r="D184" s="14" t="s">
        <v>109</v>
      </c>
      <c r="E184" s="13"/>
      <c r="F184" s="13"/>
      <c r="G184" s="13"/>
      <c r="H184" s="13"/>
      <c r="I184" s="13"/>
      <c r="J184" s="15"/>
      <c r="K184" s="68"/>
    </row>
    <row r="185" spans="3:11" ht="15">
      <c r="C185" s="5"/>
      <c r="D185" s="18"/>
      <c r="E185" s="19"/>
      <c r="F185" s="6"/>
      <c r="G185" s="5"/>
      <c r="H185" s="19"/>
      <c r="I185" s="19"/>
      <c r="J185" s="5"/>
      <c r="K185" s="71"/>
    </row>
    <row r="186" spans="3:11" ht="15">
      <c r="C186" s="6" t="s">
        <v>102</v>
      </c>
      <c r="D186" s="8" t="s">
        <v>89</v>
      </c>
      <c r="E186" s="6"/>
      <c r="F186" s="6"/>
      <c r="G186" s="5"/>
      <c r="H186" s="9">
        <f>SUM(H187:H192)</f>
        <v>2953.23</v>
      </c>
      <c r="I186" s="9">
        <f>SUM(I187:I192)</f>
        <v>20862.54</v>
      </c>
      <c r="J186" s="5"/>
      <c r="K186" s="66"/>
    </row>
    <row r="187" spans="1:125" s="11" customFormat="1" ht="15">
      <c r="A187" s="28"/>
      <c r="B187" s="28"/>
      <c r="C187" s="5"/>
      <c r="D187" s="10"/>
      <c r="E187" s="5"/>
      <c r="F187" s="5"/>
      <c r="G187" s="5"/>
      <c r="H187" s="5"/>
      <c r="I187" s="5"/>
      <c r="J187" s="5"/>
      <c r="K187" s="66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</row>
    <row r="188" spans="3:11" ht="15">
      <c r="C188" s="5" t="s">
        <v>110</v>
      </c>
      <c r="D188" s="18" t="s">
        <v>166</v>
      </c>
      <c r="E188" s="19"/>
      <c r="F188" s="5"/>
      <c r="G188" s="5"/>
      <c r="H188" s="19"/>
      <c r="I188" s="19"/>
      <c r="J188" s="5"/>
      <c r="K188" s="71"/>
    </row>
    <row r="189" spans="3:11" ht="15">
      <c r="C189" s="5" t="s">
        <v>110</v>
      </c>
      <c r="D189" s="18" t="s">
        <v>167</v>
      </c>
      <c r="E189" s="19">
        <v>2016</v>
      </c>
      <c r="F189" s="5"/>
      <c r="G189" s="5"/>
      <c r="H189" s="79">
        <v>1518.23</v>
      </c>
      <c r="I189" s="79">
        <v>8438.49</v>
      </c>
      <c r="J189" s="5"/>
      <c r="K189" s="71" t="s">
        <v>173</v>
      </c>
    </row>
    <row r="190" spans="3:11" ht="15">
      <c r="C190" s="34" t="s">
        <v>110</v>
      </c>
      <c r="D190" s="18" t="s">
        <v>168</v>
      </c>
      <c r="E190" s="19">
        <v>2017</v>
      </c>
      <c r="F190" s="6"/>
      <c r="G190" s="34"/>
      <c r="H190" s="78">
        <v>1435</v>
      </c>
      <c r="I190" s="79">
        <v>12424.05</v>
      </c>
      <c r="J190" s="34"/>
      <c r="K190" s="71" t="s">
        <v>182</v>
      </c>
    </row>
    <row r="191" spans="3:11" ht="15">
      <c r="C191" s="13"/>
      <c r="D191" s="14" t="s">
        <v>109</v>
      </c>
      <c r="E191" s="13"/>
      <c r="F191" s="13"/>
      <c r="G191" s="13"/>
      <c r="H191" s="13"/>
      <c r="I191" s="13"/>
      <c r="J191" s="15"/>
      <c r="K191" s="68"/>
    </row>
    <row r="192" spans="3:11" ht="15">
      <c r="C192" s="5"/>
      <c r="D192" s="18"/>
      <c r="E192" s="19"/>
      <c r="F192" s="6"/>
      <c r="G192" s="5"/>
      <c r="H192" s="19"/>
      <c r="I192" s="19"/>
      <c r="J192" s="5"/>
      <c r="K192" s="71"/>
    </row>
    <row r="193" spans="3:11" ht="15">
      <c r="C193" s="6" t="s">
        <v>103</v>
      </c>
      <c r="D193" s="8" t="s">
        <v>90</v>
      </c>
      <c r="E193" s="6"/>
      <c r="F193" s="6"/>
      <c r="G193" s="5"/>
      <c r="H193" s="9">
        <f>SUM(H194:H198)</f>
        <v>0</v>
      </c>
      <c r="I193" s="9">
        <f>SUM(I194:I198)</f>
        <v>0</v>
      </c>
      <c r="J193" s="5"/>
      <c r="K193" s="66"/>
    </row>
    <row r="194" spans="1:125" s="11" customFormat="1" ht="15">
      <c r="A194" s="28"/>
      <c r="B194" s="28"/>
      <c r="C194" s="5"/>
      <c r="D194" s="10"/>
      <c r="E194" s="5"/>
      <c r="F194" s="5"/>
      <c r="G194" s="5"/>
      <c r="H194" s="5"/>
      <c r="I194" s="5"/>
      <c r="J194" s="5"/>
      <c r="K194" s="66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</row>
    <row r="195" spans="3:11" ht="15">
      <c r="C195" s="5" t="s">
        <v>110</v>
      </c>
      <c r="D195" s="18" t="s">
        <v>107</v>
      </c>
      <c r="E195" s="19"/>
      <c r="F195" s="5"/>
      <c r="G195" s="5"/>
      <c r="H195" s="19"/>
      <c r="I195" s="19"/>
      <c r="J195" s="5"/>
      <c r="K195" s="71"/>
    </row>
    <row r="196" spans="3:11" ht="15">
      <c r="C196" s="5" t="s">
        <v>110</v>
      </c>
      <c r="D196" s="18" t="s">
        <v>108</v>
      </c>
      <c r="E196" s="19"/>
      <c r="F196" s="5"/>
      <c r="G196" s="5"/>
      <c r="H196" s="19"/>
      <c r="I196" s="19"/>
      <c r="J196" s="5"/>
      <c r="K196" s="71"/>
    </row>
    <row r="197" spans="3:11" ht="15">
      <c r="C197" s="13"/>
      <c r="D197" s="14" t="s">
        <v>109</v>
      </c>
      <c r="E197" s="13"/>
      <c r="F197" s="13"/>
      <c r="G197" s="13"/>
      <c r="H197" s="13"/>
      <c r="I197" s="13"/>
      <c r="J197" s="15"/>
      <c r="K197" s="68"/>
    </row>
    <row r="198" spans="3:11" ht="15.75" customHeight="1">
      <c r="C198" s="5"/>
      <c r="D198" s="18"/>
      <c r="E198" s="19"/>
      <c r="F198" s="6"/>
      <c r="G198" s="5"/>
      <c r="H198" s="19"/>
      <c r="I198" s="19"/>
      <c r="J198" s="5"/>
      <c r="K198" s="71"/>
    </row>
    <row r="199" spans="3:11" s="28" customFormat="1" ht="15">
      <c r="C199" s="34"/>
      <c r="D199" s="10"/>
      <c r="E199" s="34"/>
      <c r="F199" s="34"/>
      <c r="G199" s="34"/>
      <c r="H199" s="34"/>
      <c r="I199" s="34"/>
      <c r="J199" s="34"/>
      <c r="K199" s="66"/>
    </row>
    <row r="200" spans="3:11" s="28" customFormat="1" ht="15" customHeight="1">
      <c r="C200" s="59" t="s">
        <v>12</v>
      </c>
      <c r="D200" s="93" t="s">
        <v>13</v>
      </c>
      <c r="E200" s="94"/>
      <c r="F200" s="94"/>
      <c r="G200" s="94"/>
      <c r="H200" s="94"/>
      <c r="I200" s="94"/>
      <c r="J200" s="94"/>
      <c r="K200" s="95"/>
    </row>
    <row r="201" spans="3:11" s="28" customFormat="1" ht="15">
      <c r="C201" s="59"/>
      <c r="D201" s="60"/>
      <c r="E201" s="20"/>
      <c r="F201" s="6"/>
      <c r="G201" s="5"/>
      <c r="H201" s="9">
        <f>SUM(H202:H205)</f>
        <v>11150.9</v>
      </c>
      <c r="I201" s="9">
        <f>SUM(I202:I205)</f>
        <v>21175.48</v>
      </c>
      <c r="J201" s="5"/>
      <c r="K201" s="66"/>
    </row>
    <row r="202" spans="3:11" s="28" customFormat="1" ht="15">
      <c r="C202" s="5"/>
      <c r="D202" s="10"/>
      <c r="E202" s="5"/>
      <c r="F202" s="5"/>
      <c r="G202" s="5"/>
      <c r="H202" s="5"/>
      <c r="I202" s="5"/>
      <c r="J202" s="5"/>
      <c r="K202" s="66"/>
    </row>
    <row r="203" spans="3:11" s="28" customFormat="1" ht="15">
      <c r="C203" s="5" t="s">
        <v>110</v>
      </c>
      <c r="D203" s="18" t="s">
        <v>169</v>
      </c>
      <c r="E203" s="19">
        <v>2017</v>
      </c>
      <c r="F203" s="5"/>
      <c r="G203" s="5"/>
      <c r="H203" s="79">
        <v>11150.9</v>
      </c>
      <c r="I203" s="79">
        <v>21175.48</v>
      </c>
      <c r="J203" s="5"/>
      <c r="K203" s="71" t="s">
        <v>181</v>
      </c>
    </row>
    <row r="204" spans="3:11" s="28" customFormat="1" ht="15">
      <c r="C204" s="13"/>
      <c r="D204" s="14" t="s">
        <v>109</v>
      </c>
      <c r="E204" s="13"/>
      <c r="F204" s="13"/>
      <c r="G204" s="13"/>
      <c r="H204" s="13"/>
      <c r="I204" s="13"/>
      <c r="J204" s="15"/>
      <c r="K204" s="68"/>
    </row>
    <row r="205" spans="3:11" s="28" customFormat="1" ht="15">
      <c r="C205" s="5"/>
      <c r="D205" s="18"/>
      <c r="E205" s="19"/>
      <c r="F205" s="6"/>
      <c r="G205" s="5"/>
      <c r="H205" s="19"/>
      <c r="I205" s="19"/>
      <c r="J205" s="5"/>
      <c r="K205" s="71"/>
    </row>
    <row r="206" spans="3:11" s="28" customFormat="1" ht="15" customHeight="1">
      <c r="C206" s="59" t="s">
        <v>14</v>
      </c>
      <c r="D206" s="90" t="s">
        <v>15</v>
      </c>
      <c r="E206" s="91"/>
      <c r="F206" s="91"/>
      <c r="G206" s="91"/>
      <c r="H206" s="91"/>
      <c r="I206" s="91"/>
      <c r="J206" s="91"/>
      <c r="K206" s="92"/>
    </row>
    <row r="207" spans="3:11" s="28" customFormat="1" ht="15">
      <c r="C207" s="6" t="s">
        <v>93</v>
      </c>
      <c r="D207" s="7" t="s">
        <v>91</v>
      </c>
      <c r="E207" s="12"/>
      <c r="F207" s="6"/>
      <c r="G207" s="5"/>
      <c r="H207" s="9">
        <f>SUM(H208:H212)</f>
        <v>0</v>
      </c>
      <c r="I207" s="9">
        <f>SUM(I208:I212)</f>
        <v>0</v>
      </c>
      <c r="J207" s="5"/>
      <c r="K207" s="66"/>
    </row>
    <row r="208" spans="3:11" s="28" customFormat="1" ht="15">
      <c r="C208" s="5"/>
      <c r="D208" s="10"/>
      <c r="E208" s="5"/>
      <c r="F208" s="5"/>
      <c r="G208" s="5"/>
      <c r="H208" s="5"/>
      <c r="I208" s="5"/>
      <c r="J208" s="5"/>
      <c r="K208" s="66"/>
    </row>
    <row r="209" spans="3:11" s="28" customFormat="1" ht="15">
      <c r="C209" s="5" t="s">
        <v>110</v>
      </c>
      <c r="D209" s="18" t="s">
        <v>107</v>
      </c>
      <c r="E209" s="19"/>
      <c r="F209" s="5"/>
      <c r="G209" s="5"/>
      <c r="H209" s="19"/>
      <c r="I209" s="19"/>
      <c r="J209" s="5"/>
      <c r="K209" s="71"/>
    </row>
    <row r="210" spans="3:11" s="28" customFormat="1" ht="15">
      <c r="C210" s="5" t="s">
        <v>110</v>
      </c>
      <c r="D210" s="18" t="s">
        <v>108</v>
      </c>
      <c r="E210" s="19"/>
      <c r="F210" s="5"/>
      <c r="G210" s="5"/>
      <c r="H210" s="19"/>
      <c r="I210" s="19"/>
      <c r="J210" s="5"/>
      <c r="K210" s="71"/>
    </row>
    <row r="211" spans="3:11" s="28" customFormat="1" ht="15">
      <c r="C211" s="13"/>
      <c r="D211" s="14" t="s">
        <v>109</v>
      </c>
      <c r="E211" s="13"/>
      <c r="F211" s="13"/>
      <c r="G211" s="13"/>
      <c r="H211" s="13"/>
      <c r="I211" s="13"/>
      <c r="J211" s="15"/>
      <c r="K211" s="68"/>
    </row>
    <row r="212" spans="3:11" s="28" customFormat="1" ht="15">
      <c r="C212" s="5"/>
      <c r="D212" s="18"/>
      <c r="E212" s="19"/>
      <c r="F212" s="6"/>
      <c r="G212" s="5"/>
      <c r="H212" s="19"/>
      <c r="I212" s="19"/>
      <c r="J212" s="5"/>
      <c r="K212" s="71"/>
    </row>
    <row r="213" spans="3:11" s="28" customFormat="1" ht="15">
      <c r="C213" s="6" t="s">
        <v>94</v>
      </c>
      <c r="D213" s="7" t="s">
        <v>92</v>
      </c>
      <c r="E213" s="12"/>
      <c r="F213" s="6"/>
      <c r="G213" s="5"/>
      <c r="H213" s="9">
        <f>SUM(H214:H218)</f>
        <v>0</v>
      </c>
      <c r="I213" s="9">
        <f>SUM(I214:I218)</f>
        <v>0</v>
      </c>
      <c r="J213" s="5"/>
      <c r="K213" s="66"/>
    </row>
    <row r="214" spans="3:11" s="28" customFormat="1" ht="15">
      <c r="C214" s="5"/>
      <c r="D214" s="10"/>
      <c r="E214" s="5"/>
      <c r="F214" s="5"/>
      <c r="G214" s="5"/>
      <c r="H214" s="5"/>
      <c r="I214" s="5"/>
      <c r="J214" s="5"/>
      <c r="K214" s="66"/>
    </row>
    <row r="215" spans="3:11" s="28" customFormat="1" ht="15">
      <c r="C215" s="5" t="s">
        <v>110</v>
      </c>
      <c r="D215" s="18" t="s">
        <v>107</v>
      </c>
      <c r="E215" s="19"/>
      <c r="F215" s="5"/>
      <c r="G215" s="5"/>
      <c r="H215" s="19"/>
      <c r="I215" s="19"/>
      <c r="J215" s="5"/>
      <c r="K215" s="71"/>
    </row>
    <row r="216" spans="3:11" s="28" customFormat="1" ht="15">
      <c r="C216" s="5" t="s">
        <v>110</v>
      </c>
      <c r="D216" s="18" t="s">
        <v>108</v>
      </c>
      <c r="E216" s="19"/>
      <c r="F216" s="5"/>
      <c r="G216" s="5"/>
      <c r="H216" s="19"/>
      <c r="I216" s="19"/>
      <c r="J216" s="5"/>
      <c r="K216" s="71"/>
    </row>
    <row r="217" spans="3:11" s="28" customFormat="1" ht="15">
      <c r="C217" s="13"/>
      <c r="D217" s="14" t="s">
        <v>109</v>
      </c>
      <c r="E217" s="13"/>
      <c r="F217" s="13"/>
      <c r="G217" s="13"/>
      <c r="H217" s="13"/>
      <c r="I217" s="13"/>
      <c r="J217" s="15"/>
      <c r="K217" s="68"/>
    </row>
    <row r="218" spans="3:11" s="28" customFormat="1" ht="15">
      <c r="C218" s="5"/>
      <c r="D218" s="18"/>
      <c r="E218" s="19"/>
      <c r="F218" s="6"/>
      <c r="G218" s="5"/>
      <c r="H218" s="19"/>
      <c r="I218" s="19"/>
      <c r="J218" s="5"/>
      <c r="K218" s="71"/>
    </row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  <row r="1074" s="28" customFormat="1" ht="15"/>
    <row r="1075" s="28" customFormat="1" ht="15"/>
    <row r="1076" s="28" customFormat="1" ht="15"/>
    <row r="1077" s="28" customFormat="1" ht="15"/>
    <row r="1078" s="28" customFormat="1" ht="15"/>
    <row r="1079" s="28" customFormat="1" ht="15"/>
    <row r="1080" s="28" customFormat="1" ht="15"/>
    <row r="1081" s="28" customFormat="1" ht="15"/>
    <row r="1082" s="28" customFormat="1" ht="15"/>
    <row r="1083" s="28" customFormat="1" ht="15"/>
    <row r="1084" s="28" customFormat="1" ht="15"/>
    <row r="1085" s="28" customFormat="1" ht="15"/>
    <row r="1086" s="28" customFormat="1" ht="15"/>
    <row r="1087" s="28" customFormat="1" ht="15"/>
    <row r="1088" s="28" customFormat="1" ht="15"/>
    <row r="1089" s="28" customFormat="1" ht="15"/>
    <row r="1090" s="28" customFormat="1" ht="15"/>
    <row r="1091" s="28" customFormat="1" ht="15"/>
    <row r="1092" s="28" customFormat="1" ht="15"/>
    <row r="1093" s="28" customFormat="1" ht="15"/>
    <row r="1094" s="28" customFormat="1" ht="15"/>
    <row r="1095" s="28" customFormat="1" ht="15"/>
    <row r="1096" s="28" customFormat="1" ht="15"/>
    <row r="1097" s="28" customFormat="1" ht="15"/>
    <row r="1098" s="28" customFormat="1" ht="15"/>
    <row r="1099" s="28" customFormat="1" ht="15"/>
    <row r="1100" s="28" customFormat="1" ht="15"/>
    <row r="1101" s="28" customFormat="1" ht="15"/>
    <row r="1102" s="28" customFormat="1" ht="15"/>
    <row r="1103" s="28" customFormat="1" ht="15"/>
    <row r="1104" s="28" customFormat="1" ht="15"/>
    <row r="1105" s="28" customFormat="1" ht="15"/>
    <row r="1106" s="28" customFormat="1" ht="15"/>
    <row r="1107" s="28" customFormat="1" ht="15"/>
    <row r="1108" s="28" customFormat="1" ht="15"/>
    <row r="1109" s="28" customFormat="1" ht="15"/>
    <row r="1110" s="28" customFormat="1" ht="15"/>
    <row r="1111" s="28" customFormat="1" ht="15"/>
    <row r="1112" s="28" customFormat="1" ht="15"/>
    <row r="1113" s="28" customFormat="1" ht="15"/>
    <row r="1114" s="28" customFormat="1" ht="15"/>
    <row r="1115" s="28" customFormat="1" ht="15"/>
    <row r="1116" s="28" customFormat="1" ht="15"/>
    <row r="1117" s="28" customFormat="1" ht="15"/>
    <row r="1118" s="28" customFormat="1" ht="15"/>
    <row r="1119" s="28" customFormat="1" ht="15"/>
    <row r="1120" s="28" customFormat="1" ht="15"/>
    <row r="1121" s="28" customFormat="1" ht="15"/>
    <row r="1122" s="28" customFormat="1" ht="15"/>
    <row r="1123" s="28" customFormat="1" ht="15"/>
    <row r="1124" s="28" customFormat="1" ht="15"/>
    <row r="1125" s="28" customFormat="1" ht="15"/>
    <row r="1126" s="28" customFormat="1" ht="15"/>
    <row r="1127" s="28" customFormat="1" ht="15"/>
    <row r="1128" s="28" customFormat="1" ht="15"/>
    <row r="1129" s="28" customFormat="1" ht="15"/>
    <row r="1130" s="28" customFormat="1" ht="15"/>
    <row r="1131" s="28" customFormat="1" ht="15"/>
    <row r="1132" s="28" customFormat="1" ht="15"/>
    <row r="1133" s="28" customFormat="1" ht="15"/>
    <row r="1134" s="28" customFormat="1" ht="15"/>
    <row r="1135" s="28" customFormat="1" ht="15"/>
    <row r="1136" s="28" customFormat="1" ht="15"/>
    <row r="1137" s="28" customFormat="1" ht="15"/>
    <row r="1138" s="28" customFormat="1" ht="15"/>
    <row r="1139" s="28" customFormat="1" ht="15"/>
    <row r="1140" s="28" customFormat="1" ht="15"/>
    <row r="1141" s="28" customFormat="1" ht="15"/>
    <row r="1142" s="28" customFormat="1" ht="15"/>
    <row r="1143" s="28" customFormat="1" ht="15"/>
    <row r="1144" s="28" customFormat="1" ht="15"/>
    <row r="1145" s="28" customFormat="1" ht="15"/>
    <row r="1146" s="28" customFormat="1" ht="15"/>
    <row r="1147" s="28" customFormat="1" ht="15"/>
    <row r="1148" s="28" customFormat="1" ht="15"/>
    <row r="1149" s="28" customFormat="1" ht="15"/>
    <row r="1150" s="28" customFormat="1" ht="15"/>
    <row r="1151" s="28" customFormat="1" ht="15"/>
    <row r="1152" s="28" customFormat="1" ht="15"/>
    <row r="1153" s="28" customFormat="1" ht="15"/>
    <row r="1154" s="28" customFormat="1" ht="15"/>
    <row r="1155" s="28" customFormat="1" ht="15"/>
    <row r="1156" s="28" customFormat="1" ht="15"/>
    <row r="1157" s="28" customFormat="1" ht="15"/>
    <row r="1158" s="28" customFormat="1" ht="15"/>
    <row r="1159" s="28" customFormat="1" ht="15"/>
    <row r="1160" s="28" customFormat="1" ht="15"/>
    <row r="1161" s="28" customFormat="1" ht="15"/>
    <row r="1162" s="28" customFormat="1" ht="15"/>
    <row r="1163" s="28" customFormat="1" ht="15"/>
    <row r="1164" s="28" customFormat="1" ht="15"/>
    <row r="1165" s="28" customFormat="1" ht="15"/>
    <row r="1166" s="28" customFormat="1" ht="15"/>
    <row r="1167" s="28" customFormat="1" ht="15"/>
    <row r="1168" s="28" customFormat="1" ht="15"/>
    <row r="1169" s="28" customFormat="1" ht="15"/>
    <row r="1170" s="28" customFormat="1" ht="15"/>
    <row r="1171" s="28" customFormat="1" ht="15"/>
    <row r="1172" s="28" customFormat="1" ht="15"/>
    <row r="1173" s="28" customFormat="1" ht="15"/>
    <row r="1174" s="28" customFormat="1" ht="15"/>
    <row r="1175" s="28" customFormat="1" ht="15"/>
    <row r="1176" s="28" customFormat="1" ht="15"/>
    <row r="1177" s="28" customFormat="1" ht="15"/>
    <row r="1178" s="28" customFormat="1" ht="15"/>
    <row r="1179" s="28" customFormat="1" ht="15"/>
    <row r="1180" s="28" customFormat="1" ht="15"/>
    <row r="1181" s="28" customFormat="1" ht="15"/>
    <row r="1182" s="28" customFormat="1" ht="15"/>
    <row r="1183" s="28" customFormat="1" ht="15"/>
    <row r="1184" s="28" customFormat="1" ht="15"/>
    <row r="1185" s="28" customFormat="1" ht="15"/>
    <row r="1186" s="28" customFormat="1" ht="15"/>
    <row r="1187" s="28" customFormat="1" ht="15"/>
    <row r="1188" s="28" customFormat="1" ht="15"/>
    <row r="1189" s="28" customFormat="1" ht="15"/>
    <row r="1190" s="28" customFormat="1" ht="15"/>
    <row r="1191" s="28" customFormat="1" ht="15"/>
    <row r="1192" s="28" customFormat="1" ht="15"/>
    <row r="1193" s="28" customFormat="1" ht="15"/>
    <row r="1194" s="28" customFormat="1" ht="15"/>
    <row r="1195" s="28" customFormat="1" ht="15"/>
    <row r="1196" s="28" customFormat="1" ht="15"/>
    <row r="1197" s="28" customFormat="1" ht="15"/>
    <row r="1198" s="28" customFormat="1" ht="15"/>
    <row r="1199" s="28" customFormat="1" ht="15"/>
    <row r="1200" s="28" customFormat="1" ht="15"/>
    <row r="1201" s="28" customFormat="1" ht="15"/>
    <row r="1202" s="28" customFormat="1" ht="15"/>
    <row r="1203" s="28" customFormat="1" ht="15"/>
    <row r="1204" s="28" customFormat="1" ht="15"/>
    <row r="1205" s="28" customFormat="1" ht="15"/>
    <row r="1206" s="28" customFormat="1" ht="15"/>
    <row r="1207" s="28" customFormat="1" ht="15"/>
    <row r="1208" s="28" customFormat="1" ht="15"/>
    <row r="1209" s="28" customFormat="1" ht="15"/>
    <row r="1210" s="28" customFormat="1" ht="15"/>
    <row r="1211" s="28" customFormat="1" ht="15"/>
    <row r="1212" s="28" customFormat="1" ht="15"/>
    <row r="1213" s="28" customFormat="1" ht="15"/>
    <row r="1214" s="28" customFormat="1" ht="15"/>
    <row r="1215" s="28" customFormat="1" ht="15"/>
    <row r="1216" s="28" customFormat="1" ht="15"/>
    <row r="1217" s="28" customFormat="1" ht="15"/>
    <row r="1218" s="28" customFormat="1" ht="15"/>
    <row r="1219" s="28" customFormat="1" ht="15"/>
    <row r="1220" s="28" customFormat="1" ht="15"/>
    <row r="1221" s="28" customFormat="1" ht="15"/>
    <row r="1222" s="28" customFormat="1" ht="15"/>
    <row r="1223" s="28" customFormat="1" ht="15"/>
    <row r="1224" s="28" customFormat="1" ht="15"/>
    <row r="1225" s="28" customFormat="1" ht="15"/>
    <row r="1226" s="28" customFormat="1" ht="15"/>
    <row r="1227" s="28" customFormat="1" ht="15"/>
    <row r="1228" s="28" customFormat="1" ht="15"/>
    <row r="1229" s="28" customFormat="1" ht="15"/>
    <row r="1230" s="28" customFormat="1" ht="15"/>
    <row r="1231" s="28" customFormat="1" ht="15"/>
    <row r="1232" s="28" customFormat="1" ht="15"/>
    <row r="1233" s="28" customFormat="1" ht="15"/>
    <row r="1234" s="28" customFormat="1" ht="15"/>
    <row r="1235" s="28" customFormat="1" ht="15"/>
    <row r="1236" s="28" customFormat="1" ht="15"/>
    <row r="1237" s="28" customFormat="1" ht="15"/>
    <row r="1238" s="28" customFormat="1" ht="15"/>
    <row r="1239" s="28" customFormat="1" ht="15"/>
    <row r="1240" s="28" customFormat="1" ht="15"/>
    <row r="1241" s="28" customFormat="1" ht="15"/>
    <row r="1242" s="28" customFormat="1" ht="15"/>
    <row r="1243" s="28" customFormat="1" ht="15"/>
    <row r="1244" s="28" customFormat="1" ht="15"/>
    <row r="1245" s="28" customFormat="1" ht="15"/>
    <row r="1246" s="28" customFormat="1" ht="15"/>
    <row r="1247" s="28" customFormat="1" ht="15"/>
    <row r="1248" s="28" customFormat="1" ht="15"/>
    <row r="1249" s="28" customFormat="1" ht="15"/>
    <row r="1250" s="28" customFormat="1" ht="15"/>
    <row r="1251" s="28" customFormat="1" ht="15"/>
    <row r="1252" s="28" customFormat="1" ht="15"/>
    <row r="1253" s="28" customFormat="1" ht="15"/>
    <row r="1254" s="28" customFormat="1" ht="15"/>
    <row r="1255" s="28" customFormat="1" ht="15"/>
    <row r="1256" s="28" customFormat="1" ht="15"/>
    <row r="1257" s="28" customFormat="1" ht="15"/>
    <row r="1258" s="28" customFormat="1" ht="15"/>
    <row r="1259" s="28" customFormat="1" ht="15"/>
    <row r="1260" s="28" customFormat="1" ht="15"/>
    <row r="1261" s="28" customFormat="1" ht="15"/>
    <row r="1262" s="28" customFormat="1" ht="15"/>
    <row r="1263" s="28" customFormat="1" ht="15"/>
    <row r="1264" s="28" customFormat="1" ht="15"/>
    <row r="1265" s="28" customFormat="1" ht="15"/>
    <row r="1266" s="28" customFormat="1" ht="15"/>
    <row r="1267" s="28" customFormat="1" ht="15"/>
    <row r="1268" s="28" customFormat="1" ht="15"/>
    <row r="1269" s="28" customFormat="1" ht="15"/>
    <row r="1270" s="28" customFormat="1" ht="15"/>
    <row r="1271" s="28" customFormat="1" ht="15"/>
    <row r="1272" s="28" customFormat="1" ht="15"/>
    <row r="1273" s="28" customFormat="1" ht="15"/>
    <row r="1274" s="28" customFormat="1" ht="15"/>
    <row r="1275" s="28" customFormat="1" ht="15"/>
    <row r="1276" s="28" customFormat="1" ht="15"/>
    <row r="1277" s="28" customFormat="1" ht="15"/>
    <row r="1278" s="28" customFormat="1" ht="15"/>
    <row r="1279" s="28" customFormat="1" ht="15"/>
    <row r="1280" s="28" customFormat="1" ht="15"/>
    <row r="1281" s="28" customFormat="1" ht="15"/>
    <row r="1282" s="28" customFormat="1" ht="15"/>
    <row r="1283" s="28" customFormat="1" ht="15"/>
    <row r="1284" s="28" customFormat="1" ht="15"/>
    <row r="1285" s="28" customFormat="1" ht="15"/>
    <row r="1286" s="28" customFormat="1" ht="15"/>
    <row r="1287" s="28" customFormat="1" ht="15"/>
    <row r="1288" s="28" customFormat="1" ht="15"/>
    <row r="1289" s="28" customFormat="1" ht="15"/>
    <row r="1290" s="28" customFormat="1" ht="15"/>
    <row r="1291" s="28" customFormat="1" ht="15"/>
    <row r="1292" s="28" customFormat="1" ht="15"/>
    <row r="1293" s="28" customFormat="1" ht="15"/>
    <row r="1294" s="28" customFormat="1" ht="15"/>
    <row r="1295" s="28" customFormat="1" ht="15"/>
    <row r="1296" s="28" customFormat="1" ht="15"/>
    <row r="1297" s="28" customFormat="1" ht="15"/>
    <row r="1298" s="28" customFormat="1" ht="15"/>
    <row r="1299" s="28" customFormat="1" ht="15"/>
    <row r="1300" s="28" customFormat="1" ht="15"/>
    <row r="1301" s="28" customFormat="1" ht="15"/>
    <row r="1302" s="28" customFormat="1" ht="15"/>
    <row r="1303" s="28" customFormat="1" ht="15"/>
    <row r="1304" s="28" customFormat="1" ht="15"/>
    <row r="1305" s="28" customFormat="1" ht="15"/>
    <row r="1306" s="28" customFormat="1" ht="15"/>
    <row r="1307" s="28" customFormat="1" ht="15"/>
    <row r="1308" s="28" customFormat="1" ht="15"/>
    <row r="1309" s="28" customFormat="1" ht="15"/>
    <row r="1310" s="28" customFormat="1" ht="15"/>
    <row r="1311" s="28" customFormat="1" ht="15"/>
    <row r="1312" s="28" customFormat="1" ht="15"/>
    <row r="1313" s="28" customFormat="1" ht="15"/>
    <row r="1314" s="28" customFormat="1" ht="15"/>
    <row r="1315" s="28" customFormat="1" ht="15"/>
    <row r="1316" s="28" customFormat="1" ht="15"/>
    <row r="1317" s="28" customFormat="1" ht="15"/>
    <row r="1318" s="28" customFormat="1" ht="15"/>
    <row r="1319" s="28" customFormat="1" ht="15"/>
    <row r="1320" s="28" customFormat="1" ht="15"/>
    <row r="1321" s="28" customFormat="1" ht="15"/>
    <row r="1322" s="28" customFormat="1" ht="15"/>
    <row r="1323" s="28" customFormat="1" ht="15"/>
    <row r="1324" s="28" customFormat="1" ht="15"/>
    <row r="1325" s="28" customFormat="1" ht="15"/>
    <row r="1326" s="28" customFormat="1" ht="15"/>
    <row r="1327" s="28" customFormat="1" ht="15"/>
    <row r="1328" s="28" customFormat="1" ht="15"/>
    <row r="1329" s="28" customFormat="1" ht="15"/>
    <row r="1330" s="28" customFormat="1" ht="15"/>
    <row r="1331" s="28" customFormat="1" ht="15"/>
    <row r="1332" s="28" customFormat="1" ht="15"/>
    <row r="1333" s="28" customFormat="1" ht="15"/>
    <row r="1334" s="28" customFormat="1" ht="15"/>
    <row r="1335" s="28" customFormat="1" ht="15"/>
    <row r="1336" s="28" customFormat="1" ht="15"/>
    <row r="1337" s="28" customFormat="1" ht="15"/>
    <row r="1338" s="28" customFormat="1" ht="15"/>
    <row r="1339" s="28" customFormat="1" ht="15"/>
    <row r="1340" s="28" customFormat="1" ht="15"/>
    <row r="1341" s="28" customFormat="1" ht="15"/>
    <row r="1342" s="28" customFormat="1" ht="15"/>
    <row r="1343" s="28" customFormat="1" ht="15"/>
    <row r="1344" s="28" customFormat="1" ht="15"/>
    <row r="1345" s="28" customFormat="1" ht="15"/>
    <row r="1346" s="28" customFormat="1" ht="15"/>
    <row r="1347" s="28" customFormat="1" ht="15"/>
    <row r="1348" s="28" customFormat="1" ht="15"/>
    <row r="1349" s="28" customFormat="1" ht="15"/>
    <row r="1350" s="28" customFormat="1" ht="15"/>
    <row r="1351" s="28" customFormat="1" ht="15"/>
    <row r="1352" s="28" customFormat="1" ht="15"/>
    <row r="1353" s="28" customFormat="1" ht="15"/>
    <row r="1354" s="28" customFormat="1" ht="15"/>
    <row r="1355" s="28" customFormat="1" ht="15"/>
    <row r="1356" s="28" customFormat="1" ht="15"/>
    <row r="1357" s="28" customFormat="1" ht="15"/>
    <row r="1358" s="28" customFormat="1" ht="15"/>
    <row r="1359" s="28" customFormat="1" ht="15"/>
    <row r="1360" s="28" customFormat="1" ht="15"/>
    <row r="1361" s="28" customFormat="1" ht="15"/>
    <row r="1362" s="28" customFormat="1" ht="15"/>
    <row r="1363" s="28" customFormat="1" ht="15"/>
    <row r="1364" s="28" customFormat="1" ht="15"/>
    <row r="1365" s="28" customFormat="1" ht="15"/>
    <row r="1366" s="28" customFormat="1" ht="15"/>
    <row r="1367" s="28" customFormat="1" ht="15"/>
    <row r="1368" s="28" customFormat="1" ht="15"/>
    <row r="1369" s="28" customFormat="1" ht="15"/>
    <row r="1370" s="28" customFormat="1" ht="15"/>
    <row r="1371" s="28" customFormat="1" ht="15"/>
    <row r="1372" s="28" customFormat="1" ht="15"/>
    <row r="1373" s="28" customFormat="1" ht="15"/>
    <row r="1374" s="28" customFormat="1" ht="15"/>
    <row r="1375" s="28" customFormat="1" ht="15"/>
    <row r="1376" s="28" customFormat="1" ht="15"/>
    <row r="1377" s="28" customFormat="1" ht="15"/>
    <row r="1378" s="28" customFormat="1" ht="15"/>
    <row r="1379" s="28" customFormat="1" ht="15"/>
    <row r="1380" s="28" customFormat="1" ht="15"/>
    <row r="1381" s="28" customFormat="1" ht="15"/>
    <row r="1382" s="28" customFormat="1" ht="15"/>
    <row r="1383" s="28" customFormat="1" ht="15"/>
    <row r="1384" s="28" customFormat="1" ht="15"/>
    <row r="1385" s="28" customFormat="1" ht="15"/>
    <row r="1386" s="28" customFormat="1" ht="15"/>
    <row r="1387" s="28" customFormat="1" ht="15"/>
    <row r="1388" s="28" customFormat="1" ht="15"/>
    <row r="1389" s="28" customFormat="1" ht="15"/>
    <row r="1390" s="28" customFormat="1" ht="15"/>
    <row r="1391" s="28" customFormat="1" ht="15"/>
    <row r="1392" s="28" customFormat="1" ht="15"/>
    <row r="1393" s="28" customFormat="1" ht="15"/>
    <row r="1394" s="28" customFormat="1" ht="15"/>
    <row r="1395" s="28" customFormat="1" ht="15"/>
    <row r="1396" s="28" customFormat="1" ht="15"/>
    <row r="1397" s="28" customFormat="1" ht="15"/>
    <row r="1398" s="28" customFormat="1" ht="15"/>
    <row r="1399" s="28" customFormat="1" ht="15"/>
    <row r="1400" s="28" customFormat="1" ht="15"/>
    <row r="1401" s="28" customFormat="1" ht="15"/>
    <row r="1402" s="28" customFormat="1" ht="15"/>
    <row r="1403" s="28" customFormat="1" ht="15"/>
    <row r="1404" s="28" customFormat="1" ht="15"/>
    <row r="1405" s="28" customFormat="1" ht="15"/>
    <row r="1406" s="28" customFormat="1" ht="15"/>
    <row r="1407" s="28" customFormat="1" ht="15"/>
    <row r="1408" s="28" customFormat="1" ht="15"/>
    <row r="1409" s="28" customFormat="1" ht="15"/>
    <row r="1410" s="28" customFormat="1" ht="15"/>
    <row r="1411" s="28" customFormat="1" ht="15"/>
    <row r="1412" s="28" customFormat="1" ht="15"/>
    <row r="1413" s="28" customFormat="1" ht="15"/>
    <row r="1414" s="28" customFormat="1" ht="15"/>
    <row r="1415" s="28" customFormat="1" ht="15"/>
    <row r="1416" s="28" customFormat="1" ht="15"/>
    <row r="1417" s="28" customFormat="1" ht="15"/>
    <row r="1418" s="28" customFormat="1" ht="15"/>
    <row r="1419" s="28" customFormat="1" ht="15"/>
    <row r="1420" s="28" customFormat="1" ht="15"/>
    <row r="1421" s="28" customFormat="1" ht="15"/>
    <row r="1422" s="28" customFormat="1" ht="15"/>
    <row r="1423" s="28" customFormat="1" ht="15"/>
    <row r="1424" s="28" customFormat="1" ht="15"/>
    <row r="1425" s="28" customFormat="1" ht="15"/>
    <row r="1426" s="28" customFormat="1" ht="15"/>
    <row r="1427" s="28" customFormat="1" ht="15"/>
    <row r="1428" s="28" customFormat="1" ht="15"/>
    <row r="1429" s="28" customFormat="1" ht="15"/>
    <row r="1430" s="28" customFormat="1" ht="15"/>
    <row r="1431" s="28" customFormat="1" ht="15"/>
    <row r="1432" s="28" customFormat="1" ht="15"/>
    <row r="1433" s="28" customFormat="1" ht="15"/>
    <row r="1434" s="28" customFormat="1" ht="15"/>
    <row r="1435" s="28" customFormat="1" ht="15"/>
    <row r="1436" s="28" customFormat="1" ht="15"/>
    <row r="1437" s="28" customFormat="1" ht="15"/>
    <row r="1438" s="28" customFormat="1" ht="15"/>
    <row r="1439" s="28" customFormat="1" ht="15"/>
    <row r="1440" s="28" customFormat="1" ht="15"/>
    <row r="1441" s="28" customFormat="1" ht="15"/>
    <row r="1442" s="28" customFormat="1" ht="15"/>
    <row r="1443" s="28" customFormat="1" ht="15"/>
    <row r="1444" s="28" customFormat="1" ht="15"/>
    <row r="1445" s="28" customFormat="1" ht="15"/>
    <row r="1446" s="28" customFormat="1" ht="15"/>
    <row r="1447" s="28" customFormat="1" ht="15"/>
    <row r="1448" s="28" customFormat="1" ht="15"/>
    <row r="1449" s="28" customFormat="1" ht="15"/>
    <row r="1450" s="28" customFormat="1" ht="15"/>
    <row r="1451" s="28" customFormat="1" ht="15"/>
    <row r="1452" s="28" customFormat="1" ht="15"/>
    <row r="1453" s="28" customFormat="1" ht="15"/>
    <row r="1454" s="28" customFormat="1" ht="15"/>
    <row r="1455" s="28" customFormat="1" ht="15"/>
    <row r="1456" s="28" customFormat="1" ht="15"/>
    <row r="1457" s="28" customFormat="1" ht="15"/>
    <row r="1458" s="28" customFormat="1" ht="15"/>
    <row r="1459" s="28" customFormat="1" ht="15"/>
    <row r="1460" s="28" customFormat="1" ht="15"/>
    <row r="1461" s="28" customFormat="1" ht="15"/>
    <row r="1462" s="28" customFormat="1" ht="15"/>
    <row r="1463" s="28" customFormat="1" ht="15"/>
    <row r="1464" s="28" customFormat="1" ht="15"/>
    <row r="1465" s="28" customFormat="1" ht="15"/>
    <row r="1466" s="28" customFormat="1" ht="15"/>
    <row r="1467" s="28" customFormat="1" ht="15"/>
    <row r="1468" s="28" customFormat="1" ht="15"/>
    <row r="1469" s="28" customFormat="1" ht="15"/>
    <row r="1470" s="28" customFormat="1" ht="15"/>
    <row r="1471" s="28" customFormat="1" ht="15"/>
    <row r="1472" s="28" customFormat="1" ht="15"/>
    <row r="1473" s="28" customFormat="1" ht="15"/>
    <row r="1474" s="28" customFormat="1" ht="15"/>
    <row r="1475" s="28" customFormat="1" ht="15"/>
    <row r="1476" s="28" customFormat="1" ht="15"/>
    <row r="1477" s="28" customFormat="1" ht="15"/>
    <row r="1478" s="28" customFormat="1" ht="15"/>
    <row r="1479" s="28" customFormat="1" ht="15"/>
    <row r="1480" s="28" customFormat="1" ht="15"/>
    <row r="1481" s="28" customFormat="1" ht="15"/>
    <row r="1482" s="28" customFormat="1" ht="15"/>
    <row r="1483" s="28" customFormat="1" ht="15"/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  <row r="1624" s="28" customFormat="1" ht="15"/>
    <row r="1625" s="28" customFormat="1" ht="15"/>
    <row r="1626" s="28" customFormat="1" ht="15"/>
    <row r="1627" s="28" customFormat="1" ht="15"/>
    <row r="1628" s="28" customFormat="1" ht="15"/>
    <row r="1629" s="28" customFormat="1" ht="15"/>
    <row r="1630" s="28" customFormat="1" ht="15"/>
    <row r="1631" s="28" customFormat="1" ht="15"/>
    <row r="1632" s="28" customFormat="1" ht="15"/>
    <row r="1633" s="28" customFormat="1" ht="15"/>
    <row r="1634" s="28" customFormat="1" ht="15"/>
    <row r="1635" s="28" customFormat="1" ht="15"/>
    <row r="1636" s="28" customFormat="1" ht="15"/>
    <row r="1637" s="28" customFormat="1" ht="15"/>
    <row r="1638" s="28" customFormat="1" ht="15"/>
    <row r="1639" s="28" customFormat="1" ht="15"/>
    <row r="1640" s="28" customFormat="1" ht="15"/>
    <row r="1641" s="28" customFormat="1" ht="15"/>
    <row r="1642" s="28" customFormat="1" ht="15"/>
    <row r="1643" s="28" customFormat="1" ht="15"/>
    <row r="1644" s="28" customFormat="1" ht="15"/>
    <row r="1645" s="28" customFormat="1" ht="15"/>
    <row r="1646" s="28" customFormat="1" ht="15"/>
    <row r="1647" s="28" customFormat="1" ht="15"/>
    <row r="1648" s="28" customFormat="1" ht="15"/>
    <row r="1649" s="28" customFormat="1" ht="15"/>
    <row r="1650" s="28" customFormat="1" ht="15"/>
    <row r="1651" s="28" customFormat="1" ht="15"/>
    <row r="1652" s="28" customFormat="1" ht="15"/>
    <row r="1653" s="28" customFormat="1" ht="15"/>
    <row r="1654" s="28" customFormat="1" ht="15"/>
    <row r="1655" s="28" customFormat="1" ht="15"/>
    <row r="1656" s="28" customFormat="1" ht="15"/>
    <row r="1657" s="28" customFormat="1" ht="15"/>
    <row r="1658" s="28" customFormat="1" ht="15"/>
    <row r="1659" s="28" customFormat="1" ht="15"/>
    <row r="1660" s="28" customFormat="1" ht="15"/>
    <row r="1661" s="28" customFormat="1" ht="15"/>
    <row r="1662" s="28" customFormat="1" ht="15"/>
    <row r="1663" s="28" customFormat="1" ht="15"/>
    <row r="1664" s="28" customFormat="1" ht="15"/>
    <row r="1665" s="28" customFormat="1" ht="15"/>
    <row r="1666" s="28" customFormat="1" ht="15"/>
    <row r="1667" s="28" customFormat="1" ht="15"/>
    <row r="1668" s="28" customFormat="1" ht="15"/>
    <row r="1669" s="28" customFormat="1" ht="15"/>
    <row r="1670" s="28" customFormat="1" ht="15"/>
    <row r="1671" s="28" customFormat="1" ht="15"/>
    <row r="1672" s="28" customFormat="1" ht="15"/>
    <row r="1673" s="28" customFormat="1" ht="15"/>
    <row r="1674" s="28" customFormat="1" ht="15"/>
    <row r="1675" s="28" customFormat="1" ht="15"/>
    <row r="1676" s="28" customFormat="1" ht="15"/>
    <row r="1677" s="28" customFormat="1" ht="15"/>
    <row r="1678" s="28" customFormat="1" ht="15"/>
    <row r="1679" s="28" customFormat="1" ht="15"/>
    <row r="1680" s="28" customFormat="1" ht="15"/>
    <row r="1681" s="28" customFormat="1" ht="15"/>
    <row r="1682" s="28" customFormat="1" ht="15"/>
    <row r="1683" s="28" customFormat="1" ht="15"/>
    <row r="1684" s="28" customFormat="1" ht="15"/>
    <row r="1685" s="28" customFormat="1" ht="15"/>
    <row r="1686" s="28" customFormat="1" ht="15"/>
    <row r="1687" s="28" customFormat="1" ht="15"/>
    <row r="1688" s="28" customFormat="1" ht="15"/>
    <row r="1689" s="28" customFormat="1" ht="15"/>
    <row r="1690" s="28" customFormat="1" ht="15"/>
    <row r="1691" s="28" customFormat="1" ht="15"/>
    <row r="1692" s="28" customFormat="1" ht="15"/>
    <row r="1693" s="28" customFormat="1" ht="15"/>
    <row r="1694" s="28" customFormat="1" ht="15"/>
    <row r="1695" s="28" customFormat="1" ht="15"/>
    <row r="1696" s="28" customFormat="1" ht="15"/>
    <row r="1697" s="28" customFormat="1" ht="15"/>
    <row r="1698" s="28" customFormat="1" ht="15"/>
    <row r="1699" s="28" customFormat="1" ht="15"/>
    <row r="1700" s="28" customFormat="1" ht="15"/>
    <row r="1701" s="28" customFormat="1" ht="15"/>
    <row r="1702" s="28" customFormat="1" ht="15"/>
    <row r="1703" s="28" customFormat="1" ht="15"/>
    <row r="1704" s="28" customFormat="1" ht="15"/>
    <row r="1705" s="28" customFormat="1" ht="15"/>
    <row r="1706" s="28" customFormat="1" ht="15"/>
    <row r="1707" s="28" customFormat="1" ht="15"/>
    <row r="1708" s="28" customFormat="1" ht="15"/>
    <row r="1709" s="28" customFormat="1" ht="15"/>
    <row r="1710" s="28" customFormat="1" ht="15"/>
    <row r="1711" s="28" customFormat="1" ht="15"/>
    <row r="1712" s="28" customFormat="1" ht="15"/>
    <row r="1713" s="28" customFormat="1" ht="15"/>
    <row r="1714" s="28" customFormat="1" ht="15"/>
    <row r="1715" s="28" customFormat="1" ht="15"/>
    <row r="1716" s="28" customFormat="1" ht="15"/>
    <row r="1717" s="28" customFormat="1" ht="15"/>
    <row r="1718" s="28" customFormat="1" ht="15"/>
    <row r="1719" s="28" customFormat="1" ht="15"/>
    <row r="1720" s="28" customFormat="1" ht="15"/>
    <row r="1721" s="28" customFormat="1" ht="15"/>
    <row r="1722" s="28" customFormat="1" ht="15"/>
    <row r="1723" s="28" customFormat="1" ht="15"/>
    <row r="1724" s="28" customFormat="1" ht="15"/>
    <row r="1725" s="28" customFormat="1" ht="15"/>
    <row r="1726" s="28" customFormat="1" ht="15"/>
    <row r="1727" s="28" customFormat="1" ht="15"/>
    <row r="1728" s="28" customFormat="1" ht="15"/>
    <row r="1729" s="28" customFormat="1" ht="15"/>
    <row r="1730" s="28" customFormat="1" ht="15"/>
    <row r="1731" s="28" customFormat="1" ht="15"/>
    <row r="1732" s="28" customFormat="1" ht="15"/>
    <row r="1733" s="28" customFormat="1" ht="15"/>
    <row r="1734" s="28" customFormat="1" ht="15"/>
    <row r="1735" s="28" customFormat="1" ht="15"/>
    <row r="1736" s="28" customFormat="1" ht="15"/>
    <row r="1737" s="28" customFormat="1" ht="15"/>
    <row r="1738" s="28" customFormat="1" ht="15"/>
    <row r="1739" s="28" customFormat="1" ht="15"/>
    <row r="1740" s="28" customFormat="1" ht="15"/>
    <row r="1741" s="28" customFormat="1" ht="15"/>
    <row r="1742" s="28" customFormat="1" ht="15"/>
    <row r="1743" s="28" customFormat="1" ht="15"/>
    <row r="1744" s="28" customFormat="1" ht="15"/>
    <row r="1745" s="28" customFormat="1" ht="15"/>
    <row r="1746" s="28" customFormat="1" ht="15"/>
    <row r="1747" s="28" customFormat="1" ht="15"/>
    <row r="1748" s="28" customFormat="1" ht="15"/>
    <row r="1749" s="28" customFormat="1" ht="15"/>
    <row r="1750" s="28" customFormat="1" ht="15"/>
    <row r="1751" s="28" customFormat="1" ht="15"/>
    <row r="1752" s="28" customFormat="1" ht="15"/>
    <row r="1753" s="28" customFormat="1" ht="15"/>
    <row r="1754" s="28" customFormat="1" ht="15"/>
    <row r="1755" s="28" customFormat="1" ht="15"/>
    <row r="1756" s="28" customFormat="1" ht="15"/>
    <row r="1757" s="28" customFormat="1" ht="15"/>
    <row r="1758" s="28" customFormat="1" ht="15"/>
    <row r="1759" s="28" customFormat="1" ht="15"/>
    <row r="1760" s="28" customFormat="1" ht="15"/>
    <row r="1761" s="28" customFormat="1" ht="15"/>
    <row r="1762" s="28" customFormat="1" ht="15"/>
    <row r="1763" s="28" customFormat="1" ht="15"/>
    <row r="1764" s="28" customFormat="1" ht="15"/>
    <row r="1765" s="28" customFormat="1" ht="15"/>
    <row r="1766" s="28" customFormat="1" ht="15"/>
    <row r="1767" s="28" customFormat="1" ht="15"/>
    <row r="1768" s="28" customFormat="1" ht="15"/>
    <row r="1769" s="28" customFormat="1" ht="15"/>
    <row r="1770" s="28" customFormat="1" ht="15"/>
    <row r="1771" s="28" customFormat="1" ht="15"/>
    <row r="1772" s="28" customFormat="1" ht="15"/>
    <row r="1773" s="28" customFormat="1" ht="15"/>
    <row r="1774" s="28" customFormat="1" ht="15"/>
    <row r="1775" s="28" customFormat="1" ht="15"/>
    <row r="1776" s="28" customFormat="1" ht="15"/>
    <row r="1777" s="28" customFormat="1" ht="15"/>
    <row r="1778" s="28" customFormat="1" ht="15"/>
    <row r="1779" s="28" customFormat="1" ht="15"/>
    <row r="1780" s="28" customFormat="1" ht="15"/>
    <row r="1781" s="28" customFormat="1" ht="15"/>
    <row r="1782" s="28" customFormat="1" ht="15"/>
    <row r="1783" s="28" customFormat="1" ht="15"/>
    <row r="1784" s="28" customFormat="1" ht="15"/>
    <row r="1785" s="28" customFormat="1" ht="15"/>
    <row r="1786" s="28" customFormat="1" ht="15"/>
    <row r="1787" s="28" customFormat="1" ht="15"/>
    <row r="1788" s="28" customFormat="1" ht="15"/>
    <row r="1789" s="28" customFormat="1" ht="15"/>
    <row r="1790" s="28" customFormat="1" ht="15"/>
    <row r="1791" s="28" customFormat="1" ht="15"/>
    <row r="1792" s="28" customFormat="1" ht="15"/>
    <row r="1793" s="28" customFormat="1" ht="15"/>
    <row r="1794" s="28" customFormat="1" ht="15"/>
    <row r="1795" s="28" customFormat="1" ht="15"/>
    <row r="1796" s="28" customFormat="1" ht="15"/>
    <row r="1797" s="28" customFormat="1" ht="15"/>
    <row r="1798" s="28" customFormat="1" ht="15"/>
    <row r="1799" s="28" customFormat="1" ht="15"/>
    <row r="1800" s="28" customFormat="1" ht="15"/>
    <row r="1801" s="28" customFormat="1" ht="15"/>
    <row r="1802" s="28" customFormat="1" ht="15"/>
    <row r="1803" s="28" customFormat="1" ht="15"/>
    <row r="1804" s="28" customFormat="1" ht="15"/>
    <row r="1805" s="28" customFormat="1" ht="15"/>
    <row r="1806" s="28" customFormat="1" ht="15"/>
    <row r="1807" s="28" customFormat="1" ht="15"/>
    <row r="1808" s="28" customFormat="1" ht="15"/>
    <row r="1809" s="28" customFormat="1" ht="15"/>
    <row r="1810" s="28" customFormat="1" ht="15"/>
    <row r="1811" s="28" customFormat="1" ht="15"/>
    <row r="1812" s="28" customFormat="1" ht="15"/>
    <row r="1813" s="28" customFormat="1" ht="15"/>
    <row r="1814" s="28" customFormat="1" ht="15"/>
    <row r="1815" s="28" customFormat="1" ht="15"/>
    <row r="1816" s="28" customFormat="1" ht="15"/>
    <row r="1817" s="28" customFormat="1" ht="15"/>
    <row r="1818" s="28" customFormat="1" ht="15"/>
    <row r="1819" s="28" customFormat="1" ht="15"/>
    <row r="1820" s="28" customFormat="1" ht="15"/>
    <row r="1821" s="28" customFormat="1" ht="15"/>
    <row r="1822" s="28" customFormat="1" ht="15"/>
    <row r="1823" s="28" customFormat="1" ht="15"/>
    <row r="1824" s="28" customFormat="1" ht="15"/>
    <row r="1825" s="28" customFormat="1" ht="15"/>
    <row r="1826" s="28" customFormat="1" ht="15"/>
    <row r="1827" s="28" customFormat="1" ht="15"/>
    <row r="1828" s="28" customFormat="1" ht="15"/>
    <row r="1829" s="28" customFormat="1" ht="15"/>
    <row r="1830" s="28" customFormat="1" ht="15"/>
    <row r="1831" s="28" customFormat="1" ht="15"/>
    <row r="1832" s="28" customFormat="1" ht="15"/>
    <row r="1833" s="28" customFormat="1" ht="15"/>
    <row r="1834" s="28" customFormat="1" ht="15"/>
    <row r="1835" s="28" customFormat="1" ht="15"/>
    <row r="1836" s="28" customFormat="1" ht="15"/>
    <row r="1837" s="28" customFormat="1" ht="15"/>
    <row r="1838" s="28" customFormat="1" ht="15"/>
    <row r="1839" s="28" customFormat="1" ht="15"/>
    <row r="1840" s="28" customFormat="1" ht="15"/>
    <row r="1841" s="28" customFormat="1" ht="15"/>
    <row r="1842" s="28" customFormat="1" ht="15"/>
    <row r="1843" s="28" customFormat="1" ht="15"/>
    <row r="1844" s="28" customFormat="1" ht="15"/>
    <row r="1845" s="28" customFormat="1" ht="15"/>
    <row r="1846" s="28" customFormat="1" ht="15"/>
    <row r="1847" s="28" customFormat="1" ht="15"/>
    <row r="1848" s="28" customFormat="1" ht="15"/>
    <row r="1849" s="28" customFormat="1" ht="15"/>
    <row r="1850" s="28" customFormat="1" ht="15"/>
    <row r="1851" s="28" customFormat="1" ht="15"/>
    <row r="1852" s="28" customFormat="1" ht="15"/>
    <row r="1853" s="28" customFormat="1" ht="15"/>
    <row r="1854" s="28" customFormat="1" ht="15"/>
    <row r="1855" s="28" customFormat="1" ht="15"/>
    <row r="1856" s="28" customFormat="1" ht="15"/>
    <row r="1857" s="28" customFormat="1" ht="15"/>
    <row r="1858" s="28" customFormat="1" ht="15"/>
    <row r="1859" s="28" customFormat="1" ht="15"/>
    <row r="1860" s="28" customFormat="1" ht="15"/>
    <row r="1861" s="28" customFormat="1" ht="15"/>
    <row r="1862" s="28" customFormat="1" ht="15"/>
    <row r="1863" s="28" customFormat="1" ht="15"/>
    <row r="1864" s="28" customFormat="1" ht="15"/>
    <row r="1865" s="28" customFormat="1" ht="15"/>
    <row r="1866" s="28" customFormat="1" ht="15"/>
    <row r="1867" s="28" customFormat="1" ht="15"/>
    <row r="1868" s="28" customFormat="1" ht="15"/>
    <row r="1869" s="28" customFormat="1" ht="15"/>
    <row r="1870" s="28" customFormat="1" ht="15"/>
    <row r="1871" s="28" customFormat="1" ht="15"/>
    <row r="1872" s="28" customFormat="1" ht="15"/>
    <row r="1873" s="28" customFormat="1" ht="15"/>
    <row r="1874" s="28" customFormat="1" ht="15"/>
    <row r="1875" s="28" customFormat="1" ht="15"/>
    <row r="1876" s="28" customFormat="1" ht="15"/>
    <row r="1877" s="28" customFormat="1" ht="15"/>
    <row r="1878" s="28" customFormat="1" ht="15"/>
    <row r="1879" s="28" customFormat="1" ht="15"/>
    <row r="1880" s="28" customFormat="1" ht="15"/>
    <row r="1881" s="28" customFormat="1" ht="15"/>
    <row r="1882" s="28" customFormat="1" ht="15"/>
    <row r="1883" s="28" customFormat="1" ht="15"/>
    <row r="1884" s="28" customFormat="1" ht="15"/>
    <row r="1885" s="28" customFormat="1" ht="15"/>
    <row r="1886" s="28" customFormat="1" ht="15"/>
    <row r="1887" s="28" customFormat="1" ht="15"/>
    <row r="1888" s="28" customFormat="1" ht="15"/>
    <row r="1889" s="28" customFormat="1" ht="15"/>
    <row r="1890" s="28" customFormat="1" ht="15"/>
    <row r="1891" s="28" customFormat="1" ht="15"/>
    <row r="1892" s="28" customFormat="1" ht="15"/>
    <row r="1893" s="28" customFormat="1" ht="15"/>
    <row r="1894" s="28" customFormat="1" ht="15"/>
    <row r="1895" s="28" customFormat="1" ht="15"/>
    <row r="1896" s="28" customFormat="1" ht="15"/>
    <row r="1897" s="28" customFormat="1" ht="15"/>
    <row r="1898" s="28" customFormat="1" ht="15"/>
    <row r="1899" s="28" customFormat="1" ht="15"/>
    <row r="1900" s="28" customFormat="1" ht="15"/>
    <row r="1901" s="28" customFormat="1" ht="15"/>
    <row r="1902" s="28" customFormat="1" ht="15"/>
    <row r="1903" s="28" customFormat="1" ht="15"/>
    <row r="1904" s="28" customFormat="1" ht="15"/>
    <row r="1905" s="28" customFormat="1" ht="15"/>
    <row r="1906" s="28" customFormat="1" ht="15"/>
    <row r="1907" s="28" customFormat="1" ht="15"/>
    <row r="1908" s="28" customFormat="1" ht="15"/>
    <row r="1909" s="28" customFormat="1" ht="15"/>
    <row r="1910" s="28" customFormat="1" ht="15"/>
    <row r="1911" s="28" customFormat="1" ht="15"/>
    <row r="1912" s="28" customFormat="1" ht="15"/>
    <row r="1913" s="28" customFormat="1" ht="15"/>
    <row r="1914" s="28" customFormat="1" ht="15"/>
    <row r="1915" s="28" customFormat="1" ht="15"/>
    <row r="1916" s="28" customFormat="1" ht="15"/>
    <row r="1917" s="28" customFormat="1" ht="15"/>
    <row r="1918" s="28" customFormat="1" ht="15"/>
    <row r="1919" s="28" customFormat="1" ht="15"/>
    <row r="1920" s="28" customFormat="1" ht="15"/>
    <row r="1921" s="28" customFormat="1" ht="15"/>
    <row r="1922" s="28" customFormat="1" ht="15"/>
    <row r="1923" s="28" customFormat="1" ht="15"/>
    <row r="1924" s="28" customFormat="1" ht="15"/>
    <row r="1925" s="28" customFormat="1" ht="15"/>
    <row r="1926" s="28" customFormat="1" ht="15"/>
    <row r="1927" s="28" customFormat="1" ht="15"/>
    <row r="1928" s="28" customFormat="1" ht="15"/>
    <row r="1929" s="28" customFormat="1" ht="15"/>
    <row r="1930" s="28" customFormat="1" ht="15"/>
    <row r="1931" s="28" customFormat="1" ht="15"/>
    <row r="1932" s="28" customFormat="1" ht="15"/>
    <row r="1933" s="28" customFormat="1" ht="15"/>
    <row r="1934" s="28" customFormat="1" ht="15"/>
    <row r="1935" s="28" customFormat="1" ht="15"/>
    <row r="1936" s="28" customFormat="1" ht="15"/>
    <row r="1937" s="28" customFormat="1" ht="15"/>
    <row r="1938" s="28" customFormat="1" ht="15"/>
    <row r="1939" s="28" customFormat="1" ht="15"/>
    <row r="1940" s="28" customFormat="1" ht="15"/>
    <row r="1941" s="28" customFormat="1" ht="15"/>
    <row r="1942" s="28" customFormat="1" ht="15"/>
    <row r="1943" s="28" customFormat="1" ht="15"/>
    <row r="1944" s="28" customFormat="1" ht="15"/>
    <row r="1945" s="28" customFormat="1" ht="15"/>
    <row r="1946" s="28" customFormat="1" ht="15"/>
    <row r="1947" s="28" customFormat="1" ht="15"/>
    <row r="1948" s="28" customFormat="1" ht="15"/>
    <row r="1949" s="28" customFormat="1" ht="15"/>
    <row r="1950" s="28" customFormat="1" ht="15"/>
    <row r="1951" s="28" customFormat="1" ht="15"/>
    <row r="1952" s="28" customFormat="1" ht="15"/>
    <row r="1953" s="28" customFormat="1" ht="15"/>
    <row r="1954" s="28" customFormat="1" ht="15"/>
    <row r="1955" s="28" customFormat="1" ht="15"/>
    <row r="1956" s="28" customFormat="1" ht="15"/>
    <row r="1957" s="28" customFormat="1" ht="15"/>
    <row r="1958" s="28" customFormat="1" ht="15"/>
    <row r="1959" s="28" customFormat="1" ht="15"/>
    <row r="1960" s="28" customFormat="1" ht="15"/>
    <row r="1961" s="28" customFormat="1" ht="15"/>
    <row r="1962" s="28" customFormat="1" ht="15"/>
    <row r="1963" s="28" customFormat="1" ht="15"/>
    <row r="1964" s="28" customFormat="1" ht="15"/>
    <row r="1965" s="28" customFormat="1" ht="15"/>
    <row r="1966" s="28" customFormat="1" ht="15"/>
    <row r="1967" s="28" customFormat="1" ht="15"/>
    <row r="1968" s="28" customFormat="1" ht="15"/>
    <row r="1969" s="28" customFormat="1" ht="15"/>
    <row r="1970" s="28" customFormat="1" ht="15"/>
    <row r="1971" s="28" customFormat="1" ht="15"/>
    <row r="1972" s="28" customFormat="1" ht="15"/>
    <row r="1973" s="28" customFormat="1" ht="15"/>
    <row r="1974" s="28" customFormat="1" ht="15"/>
    <row r="1975" s="28" customFormat="1" ht="15"/>
    <row r="1976" s="28" customFormat="1" ht="15"/>
    <row r="1977" s="28" customFormat="1" ht="15"/>
    <row r="1978" s="28" customFormat="1" ht="15"/>
    <row r="1979" s="28" customFormat="1" ht="15"/>
    <row r="1980" s="28" customFormat="1" ht="15"/>
    <row r="1981" s="28" customFormat="1" ht="15"/>
    <row r="1982" s="28" customFormat="1" ht="15"/>
    <row r="1983" s="28" customFormat="1" ht="15"/>
    <row r="1984" s="28" customFormat="1" ht="15"/>
    <row r="1985" s="28" customFormat="1" ht="15"/>
    <row r="1986" s="28" customFormat="1" ht="15"/>
    <row r="1987" s="28" customFormat="1" ht="15"/>
    <row r="1988" s="28" customFormat="1" ht="15"/>
    <row r="1989" s="28" customFormat="1" ht="15"/>
    <row r="1990" s="28" customFormat="1" ht="15"/>
    <row r="1991" s="28" customFormat="1" ht="15"/>
    <row r="1992" s="28" customFormat="1" ht="15"/>
    <row r="1993" s="28" customFormat="1" ht="15"/>
    <row r="1994" s="28" customFormat="1" ht="15"/>
    <row r="1995" s="28" customFormat="1" ht="15"/>
    <row r="1996" s="28" customFormat="1" ht="15"/>
    <row r="1997" s="28" customFormat="1" ht="15"/>
    <row r="1998" s="28" customFormat="1" ht="15"/>
    <row r="1999" s="28" customFormat="1" ht="15"/>
    <row r="2000" s="28" customFormat="1" ht="15"/>
    <row r="2001" s="28" customFormat="1" ht="15"/>
    <row r="2002" s="28" customFormat="1" ht="15"/>
    <row r="2003" s="28" customFormat="1" ht="15"/>
    <row r="2004" s="28" customFormat="1" ht="15"/>
    <row r="2005" s="28" customFormat="1" ht="15"/>
    <row r="2006" s="28" customFormat="1" ht="15"/>
    <row r="2007" s="28" customFormat="1" ht="15"/>
    <row r="2008" s="28" customFormat="1" ht="15"/>
    <row r="2009" s="28" customFormat="1" ht="15"/>
    <row r="2010" s="28" customFormat="1" ht="15"/>
    <row r="2011" s="28" customFormat="1" ht="15"/>
    <row r="2012" s="28" customFormat="1" ht="15"/>
    <row r="2013" s="28" customFormat="1" ht="15"/>
    <row r="2014" s="28" customFormat="1" ht="15"/>
    <row r="2015" s="28" customFormat="1" ht="15"/>
    <row r="2016" s="28" customFormat="1" ht="15"/>
    <row r="2017" s="28" customFormat="1" ht="15"/>
    <row r="2018" s="28" customFormat="1" ht="15"/>
    <row r="2019" s="28" customFormat="1" ht="15"/>
    <row r="2020" s="28" customFormat="1" ht="15"/>
    <row r="2021" s="28" customFormat="1" ht="15"/>
    <row r="2022" s="28" customFormat="1" ht="15"/>
    <row r="2023" s="28" customFormat="1" ht="15"/>
    <row r="2024" s="28" customFormat="1" ht="15"/>
    <row r="2025" s="28" customFormat="1" ht="15"/>
    <row r="2026" s="28" customFormat="1" ht="15"/>
    <row r="2027" s="28" customFormat="1" ht="15"/>
    <row r="2028" s="28" customFormat="1" ht="15"/>
    <row r="2029" s="28" customFormat="1" ht="15"/>
    <row r="2030" s="28" customFormat="1" ht="15"/>
    <row r="2031" s="28" customFormat="1" ht="15"/>
    <row r="2032" s="28" customFormat="1" ht="15"/>
    <row r="2033" s="28" customFormat="1" ht="15"/>
    <row r="2034" s="28" customFormat="1" ht="15"/>
    <row r="2035" s="28" customFormat="1" ht="15"/>
    <row r="2036" s="28" customFormat="1" ht="15"/>
    <row r="2037" s="28" customFormat="1" ht="15"/>
    <row r="2038" s="28" customFormat="1" ht="15"/>
    <row r="2039" s="28" customFormat="1" ht="15"/>
    <row r="2040" s="28" customFormat="1" ht="15"/>
    <row r="2041" s="28" customFormat="1" ht="15"/>
    <row r="2042" s="28" customFormat="1" ht="15"/>
    <row r="2043" s="28" customFormat="1" ht="15"/>
    <row r="2044" s="28" customFormat="1" ht="15"/>
    <row r="2045" s="28" customFormat="1" ht="15"/>
    <row r="2046" s="28" customFormat="1" ht="15"/>
    <row r="2047" s="28" customFormat="1" ht="15"/>
    <row r="2048" s="28" customFormat="1" ht="15"/>
    <row r="2049" s="28" customFormat="1" ht="15"/>
    <row r="2050" s="28" customFormat="1" ht="15"/>
    <row r="2051" s="28" customFormat="1" ht="15"/>
    <row r="2052" s="28" customFormat="1" ht="15"/>
    <row r="2053" s="28" customFormat="1" ht="15"/>
    <row r="2054" s="28" customFormat="1" ht="15"/>
    <row r="2055" s="28" customFormat="1" ht="15"/>
    <row r="2056" s="28" customFormat="1" ht="15"/>
    <row r="2057" s="28" customFormat="1" ht="15"/>
    <row r="2058" s="28" customFormat="1" ht="15"/>
    <row r="2059" s="28" customFormat="1" ht="15"/>
    <row r="2060" s="28" customFormat="1" ht="15"/>
    <row r="2061" s="28" customFormat="1" ht="15"/>
    <row r="2062" s="28" customFormat="1" ht="15"/>
    <row r="2063" s="28" customFormat="1" ht="15"/>
    <row r="2064" s="28" customFormat="1" ht="15"/>
    <row r="2065" s="28" customFormat="1" ht="15"/>
    <row r="2066" s="28" customFormat="1" ht="15"/>
    <row r="2067" s="28" customFormat="1" ht="15"/>
    <row r="2068" s="28" customFormat="1" ht="15"/>
    <row r="2069" s="28" customFormat="1" ht="15"/>
    <row r="2070" s="28" customFormat="1" ht="15"/>
    <row r="2071" s="28" customFormat="1" ht="15"/>
    <row r="2072" s="28" customFormat="1" ht="15"/>
    <row r="2073" s="28" customFormat="1" ht="15"/>
    <row r="2074" s="28" customFormat="1" ht="15"/>
    <row r="2075" s="28" customFormat="1" ht="15"/>
    <row r="2076" s="28" customFormat="1" ht="15"/>
    <row r="2077" s="28" customFormat="1" ht="15"/>
    <row r="2078" s="28" customFormat="1" ht="15"/>
    <row r="2079" s="28" customFormat="1" ht="15"/>
    <row r="2080" s="28" customFormat="1" ht="15"/>
    <row r="2081" s="28" customFormat="1" ht="15"/>
    <row r="2082" s="28" customFormat="1" ht="15"/>
    <row r="2083" s="28" customFormat="1" ht="15"/>
    <row r="2084" s="28" customFormat="1" ht="15"/>
    <row r="2085" s="28" customFormat="1" ht="15"/>
    <row r="2086" s="28" customFormat="1" ht="15"/>
    <row r="2087" s="28" customFormat="1" ht="15"/>
    <row r="2088" s="28" customFormat="1" ht="15"/>
    <row r="2089" s="28" customFormat="1" ht="15"/>
    <row r="2090" s="28" customFormat="1" ht="15"/>
    <row r="2091" s="28" customFormat="1" ht="15"/>
    <row r="2092" s="28" customFormat="1" ht="15"/>
    <row r="2093" s="28" customFormat="1" ht="15"/>
    <row r="2094" s="28" customFormat="1" ht="15"/>
    <row r="2095" s="28" customFormat="1" ht="15"/>
    <row r="2096" s="28" customFormat="1" ht="15"/>
    <row r="2097" s="28" customFormat="1" ht="15"/>
    <row r="2098" s="28" customFormat="1" ht="15"/>
    <row r="2099" s="28" customFormat="1" ht="15"/>
    <row r="2100" s="28" customFormat="1" ht="15"/>
    <row r="2101" s="28" customFormat="1" ht="15"/>
    <row r="2102" s="28" customFormat="1" ht="15"/>
    <row r="2103" s="28" customFormat="1" ht="15"/>
    <row r="2104" s="28" customFormat="1" ht="15"/>
    <row r="2105" s="28" customFormat="1" ht="15"/>
    <row r="2106" s="28" customFormat="1" ht="15"/>
    <row r="2107" s="28" customFormat="1" ht="15"/>
    <row r="2108" s="28" customFormat="1" ht="15"/>
    <row r="2109" s="28" customFormat="1" ht="15"/>
    <row r="2110" s="28" customFormat="1" ht="15"/>
    <row r="2111" s="28" customFormat="1" ht="15"/>
    <row r="2112" s="28" customFormat="1" ht="15"/>
    <row r="2113" s="28" customFormat="1" ht="15"/>
    <row r="2114" s="28" customFormat="1" ht="15"/>
    <row r="2115" s="28" customFormat="1" ht="15"/>
    <row r="2116" s="28" customFormat="1" ht="15"/>
    <row r="2117" s="28" customFormat="1" ht="15"/>
    <row r="2118" s="28" customFormat="1" ht="15"/>
    <row r="2119" s="28" customFormat="1" ht="15"/>
    <row r="2120" s="28" customFormat="1" ht="15"/>
    <row r="2121" s="28" customFormat="1" ht="15"/>
    <row r="2122" s="28" customFormat="1" ht="15"/>
    <row r="2123" s="28" customFormat="1" ht="15"/>
    <row r="2124" s="28" customFormat="1" ht="15"/>
    <row r="2125" s="28" customFormat="1" ht="15"/>
    <row r="2126" s="28" customFormat="1" ht="15"/>
    <row r="2127" s="28" customFormat="1" ht="15"/>
    <row r="2128" s="28" customFormat="1" ht="15"/>
    <row r="2129" s="28" customFormat="1" ht="15"/>
    <row r="2130" s="28" customFormat="1" ht="15"/>
    <row r="2131" s="28" customFormat="1" ht="15"/>
    <row r="2132" s="28" customFormat="1" ht="15"/>
    <row r="2133" s="28" customFormat="1" ht="15"/>
    <row r="2134" s="28" customFormat="1" ht="15"/>
    <row r="2135" s="28" customFormat="1" ht="15"/>
    <row r="2136" s="28" customFormat="1" ht="15"/>
    <row r="2137" s="28" customFormat="1" ht="15"/>
    <row r="2138" s="28" customFormat="1" ht="15"/>
    <row r="2139" s="28" customFormat="1" ht="15"/>
    <row r="2140" s="28" customFormat="1" ht="15"/>
    <row r="2141" s="28" customFormat="1" ht="15"/>
    <row r="2142" s="28" customFormat="1" ht="15"/>
    <row r="2143" s="28" customFormat="1" ht="15"/>
    <row r="2144" s="28" customFormat="1" ht="15"/>
    <row r="2145" s="28" customFormat="1" ht="15"/>
    <row r="2146" s="28" customFormat="1" ht="15"/>
    <row r="2147" s="28" customFormat="1" ht="15"/>
    <row r="2148" s="28" customFormat="1" ht="15"/>
    <row r="2149" s="28" customFormat="1" ht="15"/>
    <row r="2150" s="28" customFormat="1" ht="15"/>
    <row r="2151" s="28" customFormat="1" ht="15"/>
    <row r="2152" s="28" customFormat="1" ht="15"/>
    <row r="2153" s="28" customFormat="1" ht="15"/>
    <row r="2154" s="28" customFormat="1" ht="15"/>
    <row r="2155" s="28" customFormat="1" ht="15"/>
    <row r="2156" s="28" customFormat="1" ht="15"/>
    <row r="2157" s="28" customFormat="1" ht="15"/>
    <row r="2158" s="28" customFormat="1" ht="15"/>
    <row r="2159" s="28" customFormat="1" ht="15"/>
    <row r="2160" s="28" customFormat="1" ht="15"/>
    <row r="2161" s="28" customFormat="1" ht="15"/>
    <row r="2162" s="28" customFormat="1" ht="15"/>
    <row r="2163" s="28" customFormat="1" ht="15"/>
    <row r="2164" s="28" customFormat="1" ht="15"/>
    <row r="2165" s="28" customFormat="1" ht="15"/>
    <row r="2166" s="28" customFormat="1" ht="15"/>
    <row r="2167" s="28" customFormat="1" ht="15"/>
    <row r="2168" s="28" customFormat="1" ht="15"/>
    <row r="2169" s="28" customFormat="1" ht="15"/>
    <row r="2170" s="28" customFormat="1" ht="15"/>
    <row r="2171" s="28" customFormat="1" ht="15"/>
    <row r="2172" s="28" customFormat="1" ht="15"/>
    <row r="2173" s="28" customFormat="1" ht="15"/>
    <row r="2174" s="28" customFormat="1" ht="15"/>
    <row r="2175" s="28" customFormat="1" ht="15"/>
    <row r="2176" s="28" customFormat="1" ht="15"/>
    <row r="2177" s="28" customFormat="1" ht="15"/>
    <row r="2178" s="28" customFormat="1" ht="15"/>
    <row r="2179" s="28" customFormat="1" ht="15"/>
    <row r="2180" s="28" customFormat="1" ht="15"/>
    <row r="2181" s="28" customFormat="1" ht="15"/>
    <row r="2182" s="28" customFormat="1" ht="15"/>
    <row r="2183" s="28" customFormat="1" ht="15"/>
    <row r="2184" s="28" customFormat="1" ht="15"/>
    <row r="2185" s="28" customFormat="1" ht="15"/>
    <row r="2186" s="28" customFormat="1" ht="15"/>
    <row r="2187" s="28" customFormat="1" ht="15"/>
    <row r="2188" s="28" customFormat="1" ht="15"/>
    <row r="2189" s="28" customFormat="1" ht="15"/>
    <row r="2190" s="28" customFormat="1" ht="15"/>
    <row r="2191" s="28" customFormat="1" ht="15"/>
    <row r="2192" s="28" customFormat="1" ht="15"/>
    <row r="2193" s="28" customFormat="1" ht="15"/>
    <row r="2194" s="28" customFormat="1" ht="15"/>
    <row r="2195" s="28" customFormat="1" ht="15"/>
    <row r="2196" s="28" customFormat="1" ht="15"/>
    <row r="2197" s="28" customFormat="1" ht="15"/>
    <row r="2198" s="28" customFormat="1" ht="15"/>
    <row r="2199" s="28" customFormat="1" ht="15"/>
    <row r="2200" s="28" customFormat="1" ht="15"/>
    <row r="2201" s="28" customFormat="1" ht="15"/>
    <row r="2202" s="28" customFormat="1" ht="15"/>
    <row r="2203" s="28" customFormat="1" ht="15"/>
    <row r="2204" s="28" customFormat="1" ht="15"/>
    <row r="2205" s="28" customFormat="1" ht="15"/>
    <row r="2206" s="28" customFormat="1" ht="15"/>
    <row r="2207" s="28" customFormat="1" ht="15"/>
    <row r="2208" s="28" customFormat="1" ht="15"/>
    <row r="2209" s="28" customFormat="1" ht="15"/>
    <row r="2210" s="28" customFormat="1" ht="15"/>
    <row r="2211" s="28" customFormat="1" ht="15"/>
    <row r="2212" s="28" customFormat="1" ht="15"/>
    <row r="2213" s="28" customFormat="1" ht="15"/>
    <row r="2214" s="28" customFormat="1" ht="15"/>
    <row r="2215" s="28" customFormat="1" ht="15"/>
    <row r="2216" s="28" customFormat="1" ht="15"/>
    <row r="2217" s="28" customFormat="1" ht="15"/>
    <row r="2218" s="28" customFormat="1" ht="15"/>
    <row r="2219" s="28" customFormat="1" ht="15"/>
    <row r="2220" s="28" customFormat="1" ht="15"/>
    <row r="2221" s="28" customFormat="1" ht="15"/>
    <row r="2222" s="28" customFormat="1" ht="15"/>
    <row r="2223" s="28" customFormat="1" ht="15"/>
    <row r="2224" s="28" customFormat="1" ht="15"/>
    <row r="2225" s="28" customFormat="1" ht="15"/>
    <row r="2226" s="28" customFormat="1" ht="15"/>
    <row r="2227" s="28" customFormat="1" ht="15"/>
    <row r="2228" s="28" customFormat="1" ht="15"/>
    <row r="2229" s="28" customFormat="1" ht="15"/>
    <row r="2230" s="28" customFormat="1" ht="15"/>
    <row r="2231" s="28" customFormat="1" ht="15"/>
    <row r="2232" s="28" customFormat="1" ht="15"/>
    <row r="2233" s="28" customFormat="1" ht="15"/>
    <row r="2234" s="28" customFormat="1" ht="15"/>
    <row r="2235" s="28" customFormat="1" ht="15"/>
    <row r="2236" s="28" customFormat="1" ht="15"/>
    <row r="2237" s="28" customFormat="1" ht="15"/>
    <row r="2238" s="28" customFormat="1" ht="15"/>
    <row r="2239" s="28" customFormat="1" ht="15"/>
    <row r="2240" s="28" customFormat="1" ht="15"/>
    <row r="2241" s="28" customFormat="1" ht="15"/>
    <row r="2242" s="28" customFormat="1" ht="15"/>
    <row r="2243" s="28" customFormat="1" ht="15"/>
    <row r="2244" s="28" customFormat="1" ht="15"/>
    <row r="2245" s="28" customFormat="1" ht="15"/>
    <row r="2246" s="28" customFormat="1" ht="15"/>
    <row r="2247" s="28" customFormat="1" ht="15"/>
    <row r="2248" s="28" customFormat="1" ht="15"/>
    <row r="2249" s="28" customFormat="1" ht="15"/>
    <row r="2250" s="28" customFormat="1" ht="15"/>
    <row r="2251" s="28" customFormat="1" ht="15"/>
    <row r="2252" s="28" customFormat="1" ht="15"/>
    <row r="2253" s="28" customFormat="1" ht="15"/>
    <row r="2254" s="28" customFormat="1" ht="15"/>
    <row r="2255" s="28" customFormat="1" ht="15"/>
    <row r="2256" s="28" customFormat="1" ht="15"/>
    <row r="2257" s="28" customFormat="1" ht="15"/>
    <row r="2258" s="28" customFormat="1" ht="15"/>
    <row r="2259" s="28" customFormat="1" ht="15"/>
    <row r="2260" s="28" customFormat="1" ht="15"/>
    <row r="2261" s="28" customFormat="1" ht="15"/>
    <row r="2262" s="28" customFormat="1" ht="15"/>
    <row r="2263" s="28" customFormat="1" ht="15"/>
    <row r="2264" s="28" customFormat="1" ht="15"/>
    <row r="2265" s="28" customFormat="1" ht="15"/>
    <row r="2266" s="28" customFormat="1" ht="15"/>
    <row r="2267" s="28" customFormat="1" ht="15"/>
    <row r="2268" s="28" customFormat="1" ht="15"/>
    <row r="2269" s="28" customFormat="1" ht="15"/>
    <row r="2270" s="28" customFormat="1" ht="15"/>
    <row r="2271" s="28" customFormat="1" ht="15"/>
    <row r="2272" s="28" customFormat="1" ht="15"/>
    <row r="2273" s="28" customFormat="1" ht="15"/>
    <row r="2274" s="28" customFormat="1" ht="15"/>
    <row r="2275" s="28" customFormat="1" ht="15"/>
    <row r="2276" s="28" customFormat="1" ht="15"/>
    <row r="2277" s="28" customFormat="1" ht="15"/>
    <row r="2278" s="28" customFormat="1" ht="15"/>
    <row r="2279" s="28" customFormat="1" ht="15"/>
    <row r="2280" s="28" customFormat="1" ht="15"/>
    <row r="2281" s="28" customFormat="1" ht="15"/>
    <row r="2282" s="28" customFormat="1" ht="15"/>
    <row r="2283" s="28" customFormat="1" ht="15"/>
    <row r="2284" s="28" customFormat="1" ht="15"/>
    <row r="2285" s="28" customFormat="1" ht="15"/>
    <row r="2286" s="28" customFormat="1" ht="15"/>
    <row r="2287" s="28" customFormat="1" ht="15"/>
    <row r="2288" s="28" customFormat="1" ht="15"/>
    <row r="2289" s="28" customFormat="1" ht="15"/>
    <row r="2290" s="28" customFormat="1" ht="15"/>
    <row r="2291" s="28" customFormat="1" ht="15"/>
    <row r="2292" s="28" customFormat="1" ht="15"/>
    <row r="2293" s="28" customFormat="1" ht="15"/>
    <row r="2294" s="28" customFormat="1" ht="15"/>
    <row r="2295" s="28" customFormat="1" ht="15"/>
    <row r="2296" s="28" customFormat="1" ht="15"/>
    <row r="2297" s="28" customFormat="1" ht="15"/>
    <row r="2298" s="28" customFormat="1" ht="15"/>
    <row r="2299" s="28" customFormat="1" ht="15"/>
    <row r="2300" s="28" customFormat="1" ht="15"/>
    <row r="2301" s="28" customFormat="1" ht="15"/>
    <row r="2302" s="28" customFormat="1" ht="15"/>
    <row r="2303" s="28" customFormat="1" ht="15"/>
    <row r="2304" s="28" customFormat="1" ht="15"/>
    <row r="2305" s="28" customFormat="1" ht="15"/>
    <row r="2306" s="28" customFormat="1" ht="15"/>
    <row r="2307" s="28" customFormat="1" ht="15"/>
    <row r="2308" s="28" customFormat="1" ht="15"/>
    <row r="2309" s="28" customFormat="1" ht="15"/>
    <row r="2310" s="28" customFormat="1" ht="15"/>
    <row r="2311" s="28" customFormat="1" ht="15"/>
    <row r="2312" s="28" customFormat="1" ht="15"/>
    <row r="2313" s="28" customFormat="1" ht="15"/>
    <row r="2314" s="28" customFormat="1" ht="15"/>
    <row r="2315" s="28" customFormat="1" ht="15"/>
    <row r="2316" s="28" customFormat="1" ht="15"/>
    <row r="2317" s="28" customFormat="1" ht="15"/>
    <row r="2318" s="28" customFormat="1" ht="15"/>
    <row r="2319" s="28" customFormat="1" ht="15"/>
    <row r="2320" s="28" customFormat="1" ht="15"/>
    <row r="2321" s="28" customFormat="1" ht="15"/>
    <row r="2322" s="28" customFormat="1" ht="15"/>
    <row r="2323" s="28" customFormat="1" ht="15"/>
    <row r="2324" s="28" customFormat="1" ht="15"/>
    <row r="2325" s="28" customFormat="1" ht="15"/>
    <row r="2326" s="28" customFormat="1" ht="15"/>
    <row r="2327" s="28" customFormat="1" ht="15"/>
    <row r="2328" s="28" customFormat="1" ht="15"/>
    <row r="2329" s="28" customFormat="1" ht="15"/>
    <row r="2330" s="28" customFormat="1" ht="15"/>
    <row r="2331" s="28" customFormat="1" ht="15"/>
    <row r="2332" s="28" customFormat="1" ht="15"/>
    <row r="2333" s="28" customFormat="1" ht="15"/>
    <row r="2334" s="28" customFormat="1" ht="15"/>
    <row r="2335" s="28" customFormat="1" ht="15"/>
    <row r="2336" s="28" customFormat="1" ht="15"/>
    <row r="2337" s="28" customFormat="1" ht="15"/>
    <row r="2338" s="28" customFormat="1" ht="15"/>
    <row r="2339" s="28" customFormat="1" ht="15"/>
    <row r="2340" s="28" customFormat="1" ht="15"/>
    <row r="2341" s="28" customFormat="1" ht="15"/>
    <row r="2342" s="28" customFormat="1" ht="15"/>
    <row r="2343" s="28" customFormat="1" ht="15"/>
    <row r="2344" s="28" customFormat="1" ht="15"/>
    <row r="2345" s="28" customFormat="1" ht="15"/>
    <row r="2346" s="28" customFormat="1" ht="15"/>
    <row r="2347" s="28" customFormat="1" ht="15"/>
    <row r="2348" s="28" customFormat="1" ht="15"/>
    <row r="2349" s="28" customFormat="1" ht="15"/>
    <row r="2350" s="28" customFormat="1" ht="15"/>
    <row r="2351" s="28" customFormat="1" ht="15"/>
    <row r="2352" s="28" customFormat="1" ht="15"/>
    <row r="2353" s="28" customFormat="1" ht="15"/>
    <row r="2354" s="28" customFormat="1" ht="15"/>
    <row r="2355" s="28" customFormat="1" ht="15"/>
    <row r="2356" s="28" customFormat="1" ht="15"/>
    <row r="2357" s="28" customFormat="1" ht="15"/>
    <row r="2358" s="28" customFormat="1" ht="15"/>
    <row r="2359" s="28" customFormat="1" ht="15"/>
    <row r="2360" s="28" customFormat="1" ht="15"/>
    <row r="2361" s="28" customFormat="1" ht="15"/>
    <row r="2362" s="28" customFormat="1" ht="15"/>
    <row r="2363" s="28" customFormat="1" ht="15"/>
    <row r="2364" s="28" customFormat="1" ht="15"/>
    <row r="2365" s="28" customFormat="1" ht="15"/>
    <row r="2366" s="28" customFormat="1" ht="15"/>
    <row r="2367" s="28" customFormat="1" ht="15"/>
    <row r="2368" s="28" customFormat="1" ht="15"/>
    <row r="2369" s="28" customFormat="1" ht="15"/>
    <row r="2370" s="28" customFormat="1" ht="15"/>
    <row r="2371" s="28" customFormat="1" ht="15"/>
    <row r="2372" s="28" customFormat="1" ht="15"/>
    <row r="2373" s="28" customFormat="1" ht="15"/>
    <row r="2374" s="28" customFormat="1" ht="15"/>
    <row r="2375" s="28" customFormat="1" ht="15"/>
    <row r="2376" s="28" customFormat="1" ht="15"/>
    <row r="2377" s="28" customFormat="1" ht="15"/>
    <row r="2378" s="28" customFormat="1" ht="15"/>
    <row r="2379" s="28" customFormat="1" ht="15"/>
    <row r="2380" s="28" customFormat="1" ht="15"/>
    <row r="2381" s="28" customFormat="1" ht="15"/>
    <row r="2382" s="28" customFormat="1" ht="15"/>
    <row r="2383" s="28" customFormat="1" ht="15"/>
    <row r="2384" s="28" customFormat="1" ht="15"/>
    <row r="2385" s="28" customFormat="1" ht="15"/>
    <row r="2386" s="28" customFormat="1" ht="15"/>
    <row r="2387" s="28" customFormat="1" ht="15"/>
    <row r="2388" s="28" customFormat="1" ht="15"/>
    <row r="2389" s="28" customFormat="1" ht="15"/>
    <row r="2390" s="28" customFormat="1" ht="15"/>
    <row r="2391" s="28" customFormat="1" ht="15"/>
    <row r="2392" s="28" customFormat="1" ht="15"/>
    <row r="2393" s="28" customFormat="1" ht="15"/>
    <row r="2394" s="28" customFormat="1" ht="15"/>
    <row r="2395" s="28" customFormat="1" ht="15"/>
    <row r="2396" s="28" customFormat="1" ht="15"/>
    <row r="2397" s="28" customFormat="1" ht="15"/>
    <row r="2398" s="28" customFormat="1" ht="15"/>
    <row r="2399" s="28" customFormat="1" ht="15"/>
    <row r="2400" s="28" customFormat="1" ht="15"/>
    <row r="2401" s="28" customFormat="1" ht="15"/>
    <row r="2402" s="28" customFormat="1" ht="15"/>
    <row r="2403" s="28" customFormat="1" ht="15"/>
    <row r="2404" s="28" customFormat="1" ht="15"/>
    <row r="2405" s="28" customFormat="1" ht="15"/>
    <row r="2406" s="28" customFormat="1" ht="15"/>
    <row r="2407" s="28" customFormat="1" ht="15"/>
    <row r="2408" s="28" customFormat="1" ht="15"/>
    <row r="2409" s="28" customFormat="1" ht="15"/>
    <row r="2410" s="28" customFormat="1" ht="15"/>
    <row r="2411" s="28" customFormat="1" ht="15"/>
    <row r="2412" s="28" customFormat="1" ht="15"/>
    <row r="2413" s="28" customFormat="1" ht="15"/>
    <row r="2414" s="28" customFormat="1" ht="15"/>
    <row r="2415" s="28" customFormat="1" ht="15"/>
    <row r="2416" s="28" customFormat="1" ht="15"/>
    <row r="2417" s="28" customFormat="1" ht="15"/>
    <row r="2418" s="28" customFormat="1" ht="15"/>
    <row r="2419" s="28" customFormat="1" ht="15"/>
    <row r="2420" s="28" customFormat="1" ht="15"/>
    <row r="2421" s="28" customFormat="1" ht="15"/>
    <row r="2422" s="28" customFormat="1" ht="15"/>
    <row r="2423" s="28" customFormat="1" ht="15"/>
    <row r="2424" s="28" customFormat="1" ht="15"/>
    <row r="2425" s="28" customFormat="1" ht="15"/>
    <row r="2426" s="28" customFormat="1" ht="15"/>
    <row r="2427" s="28" customFormat="1" ht="15"/>
    <row r="2428" s="28" customFormat="1" ht="15"/>
    <row r="2429" s="28" customFormat="1" ht="15"/>
    <row r="2430" s="28" customFormat="1" ht="15"/>
    <row r="2431" s="28" customFormat="1" ht="15"/>
    <row r="2432" s="28" customFormat="1" ht="15"/>
    <row r="2433" s="28" customFormat="1" ht="15"/>
    <row r="2434" s="28" customFormat="1" ht="15"/>
    <row r="2435" s="28" customFormat="1" ht="15"/>
    <row r="2436" s="28" customFormat="1" ht="15"/>
    <row r="2437" s="28" customFormat="1" ht="15"/>
    <row r="2438" s="28" customFormat="1" ht="15"/>
    <row r="2439" s="28" customFormat="1" ht="15"/>
    <row r="2440" s="28" customFormat="1" ht="15"/>
    <row r="2441" s="28" customFormat="1" ht="15"/>
    <row r="2442" s="28" customFormat="1" ht="15"/>
    <row r="2443" s="28" customFormat="1" ht="15"/>
    <row r="2444" s="28" customFormat="1" ht="15"/>
    <row r="2445" s="28" customFormat="1" ht="15"/>
    <row r="2446" s="28" customFormat="1" ht="15"/>
    <row r="2447" s="28" customFormat="1" ht="15"/>
    <row r="2448" s="28" customFormat="1" ht="15"/>
    <row r="2449" s="28" customFormat="1" ht="15"/>
    <row r="2450" s="28" customFormat="1" ht="15"/>
    <row r="2451" s="28" customFormat="1" ht="15"/>
    <row r="2452" s="28" customFormat="1" ht="15"/>
    <row r="2453" s="28" customFormat="1" ht="15"/>
    <row r="2454" s="28" customFormat="1" ht="15"/>
    <row r="2455" s="28" customFormat="1" ht="15"/>
    <row r="2456" s="28" customFormat="1" ht="15"/>
    <row r="2457" s="28" customFormat="1" ht="15"/>
    <row r="2458" s="28" customFormat="1" ht="15"/>
    <row r="2459" s="28" customFormat="1" ht="15"/>
    <row r="2460" s="28" customFormat="1" ht="15"/>
    <row r="2461" s="28" customFormat="1" ht="15"/>
    <row r="2462" s="28" customFormat="1" ht="15"/>
    <row r="2463" s="28" customFormat="1" ht="15"/>
    <row r="2464" s="28" customFormat="1" ht="15"/>
    <row r="2465" s="28" customFormat="1" ht="15"/>
    <row r="2466" s="28" customFormat="1" ht="15"/>
    <row r="2467" s="28" customFormat="1" ht="15"/>
    <row r="2468" s="28" customFormat="1" ht="15"/>
    <row r="2469" s="28" customFormat="1" ht="15"/>
    <row r="2470" s="28" customFormat="1" ht="15"/>
    <row r="2471" s="28" customFormat="1" ht="15"/>
    <row r="2472" s="28" customFormat="1" ht="15"/>
    <row r="2473" s="28" customFormat="1" ht="15"/>
    <row r="2474" s="28" customFormat="1" ht="15"/>
    <row r="2475" s="28" customFormat="1" ht="15"/>
    <row r="2476" s="28" customFormat="1" ht="15"/>
    <row r="2477" s="28" customFormat="1" ht="15"/>
    <row r="2478" s="28" customFormat="1" ht="15"/>
    <row r="2479" s="28" customFormat="1" ht="15"/>
    <row r="2480" s="28" customFormat="1" ht="15"/>
    <row r="2481" s="28" customFormat="1" ht="15"/>
    <row r="2482" s="28" customFormat="1" ht="15"/>
    <row r="2483" s="28" customFormat="1" ht="15"/>
    <row r="2484" s="28" customFormat="1" ht="15"/>
    <row r="2485" s="28" customFormat="1" ht="15"/>
    <row r="2486" s="28" customFormat="1" ht="15"/>
    <row r="2487" s="28" customFormat="1" ht="15"/>
    <row r="2488" s="28" customFormat="1" ht="15"/>
    <row r="2489" s="28" customFormat="1" ht="15"/>
    <row r="2490" s="28" customFormat="1" ht="15"/>
    <row r="2491" s="28" customFormat="1" ht="15"/>
    <row r="2492" s="28" customFormat="1" ht="15"/>
    <row r="2493" s="28" customFormat="1" ht="15"/>
    <row r="2494" s="28" customFormat="1" ht="15"/>
    <row r="2495" s="28" customFormat="1" ht="15"/>
    <row r="2496" s="28" customFormat="1" ht="15"/>
    <row r="2497" s="28" customFormat="1" ht="15"/>
    <row r="2498" s="28" customFormat="1" ht="15"/>
    <row r="2499" s="28" customFormat="1" ht="15"/>
    <row r="2500" s="28" customFormat="1" ht="15"/>
    <row r="2501" s="28" customFormat="1" ht="15"/>
    <row r="2502" s="28" customFormat="1" ht="15"/>
    <row r="2503" s="28" customFormat="1" ht="15"/>
    <row r="2504" s="28" customFormat="1" ht="15"/>
    <row r="2505" s="28" customFormat="1" ht="15"/>
    <row r="2506" s="28" customFormat="1" ht="15"/>
    <row r="2507" s="28" customFormat="1" ht="15"/>
    <row r="2508" s="28" customFormat="1" ht="15"/>
    <row r="2509" s="28" customFormat="1" ht="15"/>
    <row r="2510" s="28" customFormat="1" ht="15"/>
    <row r="2511" s="28" customFormat="1" ht="15"/>
    <row r="2512" s="28" customFormat="1" ht="15"/>
    <row r="2513" s="28" customFormat="1" ht="15"/>
    <row r="2514" s="28" customFormat="1" ht="15"/>
    <row r="2515" s="28" customFormat="1" ht="15"/>
    <row r="2516" s="28" customFormat="1" ht="15"/>
    <row r="2517" s="28" customFormat="1" ht="15"/>
    <row r="2518" s="28" customFormat="1" ht="15"/>
    <row r="2519" s="28" customFormat="1" ht="15"/>
    <row r="2520" s="28" customFormat="1" ht="15"/>
    <row r="2521" s="28" customFormat="1" ht="15"/>
    <row r="2522" s="28" customFormat="1" ht="15"/>
    <row r="2523" s="28" customFormat="1" ht="15"/>
    <row r="2524" s="28" customFormat="1" ht="15"/>
    <row r="2525" s="28" customFormat="1" ht="15"/>
    <row r="2526" s="28" customFormat="1" ht="15"/>
    <row r="2527" s="28" customFormat="1" ht="15"/>
    <row r="2528" s="28" customFormat="1" ht="15"/>
    <row r="2529" s="28" customFormat="1" ht="15"/>
    <row r="2530" s="28" customFormat="1" ht="15"/>
    <row r="2531" s="28" customFormat="1" ht="15"/>
    <row r="2532" s="28" customFormat="1" ht="15"/>
    <row r="2533" s="28" customFormat="1" ht="15"/>
    <row r="2534" s="28" customFormat="1" ht="15"/>
    <row r="2535" s="28" customFormat="1" ht="15"/>
    <row r="2536" s="28" customFormat="1" ht="15"/>
    <row r="2537" s="28" customFormat="1" ht="15"/>
    <row r="2538" s="28" customFormat="1" ht="15"/>
    <row r="2539" s="28" customFormat="1" ht="15"/>
    <row r="2540" s="28" customFormat="1" ht="15"/>
    <row r="2541" s="28" customFormat="1" ht="15"/>
    <row r="2542" s="28" customFormat="1" ht="15"/>
    <row r="2543" s="28" customFormat="1" ht="15"/>
    <row r="2544" s="28" customFormat="1" ht="15"/>
    <row r="2545" s="28" customFormat="1" ht="15"/>
    <row r="2546" s="28" customFormat="1" ht="15"/>
    <row r="2547" s="28" customFormat="1" ht="15"/>
    <row r="2548" s="28" customFormat="1" ht="15"/>
    <row r="2549" s="28" customFormat="1" ht="15"/>
    <row r="2550" s="28" customFormat="1" ht="15"/>
    <row r="2551" s="28" customFormat="1" ht="15"/>
    <row r="2552" s="28" customFormat="1" ht="15"/>
    <row r="2553" s="28" customFormat="1" ht="15"/>
    <row r="2554" s="28" customFormat="1" ht="15"/>
    <row r="2555" s="28" customFormat="1" ht="15"/>
    <row r="2556" s="28" customFormat="1" ht="15"/>
    <row r="2557" s="28" customFormat="1" ht="15"/>
    <row r="2558" s="28" customFormat="1" ht="15"/>
    <row r="2559" s="28" customFormat="1" ht="15"/>
    <row r="2560" s="28" customFormat="1" ht="15"/>
    <row r="2561" s="28" customFormat="1" ht="15"/>
    <row r="2562" s="28" customFormat="1" ht="15"/>
    <row r="2563" s="28" customFormat="1" ht="15"/>
    <row r="2564" s="28" customFormat="1" ht="15"/>
    <row r="2565" s="28" customFormat="1" ht="15"/>
    <row r="2566" s="28" customFormat="1" ht="15"/>
    <row r="2567" s="28" customFormat="1" ht="15"/>
    <row r="2568" s="28" customFormat="1" ht="15"/>
    <row r="2569" s="28" customFormat="1" ht="15"/>
    <row r="2570" s="28" customFormat="1" ht="15"/>
    <row r="2571" s="28" customFormat="1" ht="15"/>
    <row r="2572" s="28" customFormat="1" ht="15"/>
    <row r="2573" s="28" customFormat="1" ht="15"/>
    <row r="2574" s="28" customFormat="1" ht="15"/>
    <row r="2575" s="28" customFormat="1" ht="15"/>
    <row r="2576" s="28" customFormat="1" ht="15"/>
    <row r="2577" s="28" customFormat="1" ht="15"/>
    <row r="2578" s="28" customFormat="1" ht="15"/>
    <row r="2579" s="28" customFormat="1" ht="15"/>
    <row r="2580" s="28" customFormat="1" ht="15"/>
    <row r="2581" s="28" customFormat="1" ht="15"/>
    <row r="2582" s="28" customFormat="1" ht="15"/>
    <row r="2583" s="28" customFormat="1" ht="15"/>
    <row r="2584" s="28" customFormat="1" ht="15"/>
    <row r="2585" s="28" customFormat="1" ht="15"/>
    <row r="2586" s="28" customFormat="1" ht="15"/>
    <row r="2587" s="28" customFormat="1" ht="15"/>
    <row r="2588" s="28" customFormat="1" ht="15"/>
    <row r="2589" s="28" customFormat="1" ht="15"/>
    <row r="2590" s="28" customFormat="1" ht="15"/>
    <row r="2591" s="28" customFormat="1" ht="15"/>
    <row r="2592" s="28" customFormat="1" ht="15"/>
    <row r="2593" s="28" customFormat="1" ht="15"/>
    <row r="2594" s="28" customFormat="1" ht="15"/>
    <row r="2595" s="28" customFormat="1" ht="15"/>
    <row r="2596" s="28" customFormat="1" ht="15"/>
    <row r="2597" s="28" customFormat="1" ht="15"/>
    <row r="2598" s="28" customFormat="1" ht="15"/>
    <row r="2599" s="28" customFormat="1" ht="15"/>
    <row r="2600" s="28" customFormat="1" ht="15"/>
    <row r="2601" s="28" customFormat="1" ht="15"/>
    <row r="2602" s="28" customFormat="1" ht="15"/>
    <row r="2603" s="28" customFormat="1" ht="15"/>
    <row r="2604" s="28" customFormat="1" ht="15"/>
    <row r="2605" s="28" customFormat="1" ht="15"/>
    <row r="2606" s="28" customFormat="1" ht="15"/>
    <row r="2607" s="28" customFormat="1" ht="15"/>
    <row r="2608" s="28" customFormat="1" ht="15"/>
    <row r="2609" s="28" customFormat="1" ht="15"/>
    <row r="2610" s="28" customFormat="1" ht="15"/>
    <row r="2611" s="28" customFormat="1" ht="15"/>
    <row r="2612" s="28" customFormat="1" ht="15"/>
    <row r="2613" s="28" customFormat="1" ht="15"/>
    <row r="2614" s="28" customFormat="1" ht="15"/>
    <row r="2615" s="28" customFormat="1" ht="15"/>
    <row r="2616" s="28" customFormat="1" ht="15"/>
    <row r="2617" s="28" customFormat="1" ht="15"/>
    <row r="2618" s="28" customFormat="1" ht="15"/>
    <row r="2619" s="28" customFormat="1" ht="15"/>
    <row r="2620" s="28" customFormat="1" ht="15"/>
    <row r="2621" s="28" customFormat="1" ht="15"/>
    <row r="2622" s="28" customFormat="1" ht="15"/>
    <row r="2623" s="28" customFormat="1" ht="15"/>
    <row r="2624" s="28" customFormat="1" ht="15"/>
    <row r="2625" s="28" customFormat="1" ht="15"/>
    <row r="2626" s="28" customFormat="1" ht="15"/>
    <row r="2627" s="28" customFormat="1" ht="15"/>
    <row r="2628" s="28" customFormat="1" ht="15"/>
    <row r="2629" s="28" customFormat="1" ht="15"/>
    <row r="2630" s="28" customFormat="1" ht="15"/>
    <row r="2631" s="28" customFormat="1" ht="15"/>
    <row r="2632" s="28" customFormat="1" ht="15"/>
    <row r="2633" s="28" customFormat="1" ht="15"/>
    <row r="2634" s="28" customFormat="1" ht="15"/>
    <row r="2635" s="28" customFormat="1" ht="15"/>
    <row r="2636" s="28" customFormat="1" ht="15"/>
    <row r="2637" s="28" customFormat="1" ht="15"/>
    <row r="2638" s="28" customFormat="1" ht="15"/>
    <row r="2639" s="28" customFormat="1" ht="15"/>
    <row r="2640" s="28" customFormat="1" ht="15"/>
    <row r="2641" s="28" customFormat="1" ht="15"/>
    <row r="2642" s="28" customFormat="1" ht="15"/>
    <row r="2643" s="28" customFormat="1" ht="15"/>
    <row r="2644" s="28" customFormat="1" ht="15"/>
    <row r="2645" s="28" customFormat="1" ht="15"/>
    <row r="2646" s="28" customFormat="1" ht="15"/>
    <row r="2647" s="28" customFormat="1" ht="15"/>
    <row r="2648" s="28" customFormat="1" ht="15"/>
    <row r="2649" s="28" customFormat="1" ht="15"/>
    <row r="2650" s="28" customFormat="1" ht="15"/>
    <row r="2651" s="28" customFormat="1" ht="15"/>
    <row r="2652" s="28" customFormat="1" ht="15"/>
    <row r="2653" s="28" customFormat="1" ht="15"/>
    <row r="2654" s="28" customFormat="1" ht="15"/>
    <row r="2655" s="28" customFormat="1" ht="15"/>
    <row r="2656" s="28" customFormat="1" ht="15"/>
    <row r="2657" s="28" customFormat="1" ht="15"/>
    <row r="2658" s="28" customFormat="1" ht="15"/>
    <row r="2659" s="28" customFormat="1" ht="15"/>
    <row r="2660" s="28" customFormat="1" ht="15"/>
    <row r="2661" s="28" customFormat="1" ht="15"/>
    <row r="2662" s="28" customFormat="1" ht="15"/>
    <row r="2663" s="28" customFormat="1" ht="15"/>
    <row r="2664" s="28" customFormat="1" ht="15"/>
    <row r="2665" s="28" customFormat="1" ht="15"/>
    <row r="2666" s="28" customFormat="1" ht="15"/>
    <row r="2667" s="28" customFormat="1" ht="15"/>
    <row r="2668" s="28" customFormat="1" ht="15"/>
    <row r="2669" s="28" customFormat="1" ht="15"/>
    <row r="2670" s="28" customFormat="1" ht="15"/>
    <row r="2671" s="28" customFormat="1" ht="15"/>
    <row r="2672" s="28" customFormat="1" ht="15"/>
    <row r="2673" s="28" customFormat="1" ht="15"/>
    <row r="2674" s="28" customFormat="1" ht="15"/>
    <row r="2675" s="28" customFormat="1" ht="15"/>
    <row r="2676" s="28" customFormat="1" ht="15"/>
    <row r="2677" s="28" customFormat="1" ht="15"/>
    <row r="2678" s="28" customFormat="1" ht="15"/>
    <row r="2679" s="28" customFormat="1" ht="15"/>
    <row r="2680" s="28" customFormat="1" ht="15"/>
    <row r="2681" s="28" customFormat="1" ht="15"/>
    <row r="2682" s="28" customFormat="1" ht="15"/>
    <row r="2683" s="28" customFormat="1" ht="15"/>
    <row r="2684" s="28" customFormat="1" ht="15"/>
    <row r="2685" s="28" customFormat="1" ht="15"/>
    <row r="2686" s="28" customFormat="1" ht="15"/>
    <row r="2687" s="28" customFormat="1" ht="15"/>
    <row r="2688" s="28" customFormat="1" ht="15"/>
    <row r="2689" s="28" customFormat="1" ht="15"/>
    <row r="2690" s="28" customFormat="1" ht="15"/>
    <row r="2691" s="28" customFormat="1" ht="15"/>
    <row r="2692" s="28" customFormat="1" ht="15"/>
    <row r="2693" s="28" customFormat="1" ht="15"/>
    <row r="2694" s="28" customFormat="1" ht="15"/>
    <row r="2695" s="28" customFormat="1" ht="15"/>
    <row r="2696" s="28" customFormat="1" ht="15"/>
    <row r="2697" s="28" customFormat="1" ht="15"/>
    <row r="2698" s="28" customFormat="1" ht="15"/>
    <row r="2699" s="28" customFormat="1" ht="15"/>
    <row r="2700" s="28" customFormat="1" ht="15"/>
    <row r="2701" s="28" customFormat="1" ht="15"/>
    <row r="2702" s="28" customFormat="1" ht="15"/>
    <row r="2703" s="28" customFormat="1" ht="15"/>
    <row r="2704" s="28" customFormat="1" ht="15"/>
    <row r="2705" s="28" customFormat="1" ht="15"/>
    <row r="2706" s="28" customFormat="1" ht="15"/>
    <row r="2707" s="28" customFormat="1" ht="15"/>
    <row r="2708" s="28" customFormat="1" ht="15"/>
    <row r="2709" s="28" customFormat="1" ht="15"/>
    <row r="2710" s="28" customFormat="1" ht="15"/>
    <row r="2711" s="28" customFormat="1" ht="15"/>
    <row r="2712" s="28" customFormat="1" ht="15"/>
    <row r="2713" s="28" customFormat="1" ht="15"/>
    <row r="2714" s="28" customFormat="1" ht="15"/>
    <row r="2715" s="28" customFormat="1" ht="15"/>
    <row r="2716" s="28" customFormat="1" ht="15"/>
    <row r="2717" s="28" customFormat="1" ht="15"/>
    <row r="2718" s="28" customFormat="1" ht="15"/>
    <row r="2719" s="28" customFormat="1" ht="15"/>
    <row r="2720" s="28" customFormat="1" ht="15"/>
    <row r="2721" s="28" customFormat="1" ht="15"/>
    <row r="2722" s="28" customFormat="1" ht="15"/>
    <row r="2723" s="28" customFormat="1" ht="15"/>
    <row r="2724" s="28" customFormat="1" ht="15"/>
    <row r="2725" s="28" customFormat="1" ht="15"/>
    <row r="2726" s="28" customFormat="1" ht="15"/>
    <row r="2727" s="28" customFormat="1" ht="15"/>
    <row r="2728" s="28" customFormat="1" ht="15"/>
    <row r="2729" s="28" customFormat="1" ht="15"/>
    <row r="2730" s="28" customFormat="1" ht="15"/>
    <row r="2731" s="28" customFormat="1" ht="15"/>
    <row r="2732" s="28" customFormat="1" ht="15"/>
    <row r="2733" s="28" customFormat="1" ht="15"/>
    <row r="2734" s="28" customFormat="1" ht="15"/>
    <row r="2735" s="28" customFormat="1" ht="15"/>
    <row r="2736" spans="3:10" ht="15">
      <c r="C2736" s="28"/>
      <c r="D2736" s="28"/>
      <c r="E2736" s="28"/>
      <c r="F2736" s="28"/>
      <c r="G2736" s="28"/>
      <c r="H2736" s="28"/>
      <c r="I2736" s="28"/>
      <c r="J2736" s="28"/>
    </row>
    <row r="2737" spans="3:10" ht="15">
      <c r="C2737" s="28"/>
      <c r="D2737" s="28"/>
      <c r="E2737" s="28"/>
      <c r="F2737" s="28"/>
      <c r="G2737" s="28"/>
      <c r="H2737" s="28"/>
      <c r="I2737" s="28"/>
      <c r="J2737" s="28"/>
    </row>
    <row r="2738" spans="3:10" ht="15">
      <c r="C2738" s="28"/>
      <c r="D2738" s="28"/>
      <c r="E2738" s="28"/>
      <c r="F2738" s="28"/>
      <c r="G2738" s="28"/>
      <c r="H2738" s="28"/>
      <c r="I2738" s="28"/>
      <c r="J2738" s="28"/>
    </row>
    <row r="2739" spans="3:10" ht="15">
      <c r="C2739" s="28"/>
      <c r="D2739" s="28"/>
      <c r="E2739" s="28"/>
      <c r="F2739" s="28"/>
      <c r="G2739" s="28"/>
      <c r="H2739" s="28"/>
      <c r="I2739" s="28"/>
      <c r="J2739" s="28"/>
    </row>
    <row r="2740" spans="3:10" ht="15">
      <c r="C2740" s="28"/>
      <c r="D2740" s="28"/>
      <c r="E2740" s="28"/>
      <c r="F2740" s="28"/>
      <c r="G2740" s="28"/>
      <c r="H2740" s="28"/>
      <c r="I2740" s="28"/>
      <c r="J2740" s="28"/>
    </row>
    <row r="2741" spans="3:10" ht="15">
      <c r="C2741" s="28"/>
      <c r="D2741" s="28"/>
      <c r="E2741" s="28"/>
      <c r="F2741" s="28"/>
      <c r="G2741" s="28"/>
      <c r="H2741" s="28"/>
      <c r="I2741" s="28"/>
      <c r="J2741" s="28"/>
    </row>
    <row r="2742" spans="3:10" ht="15">
      <c r="C2742" s="28"/>
      <c r="D2742" s="28"/>
      <c r="E2742" s="28"/>
      <c r="F2742" s="28"/>
      <c r="G2742" s="28"/>
      <c r="H2742" s="28"/>
      <c r="I2742" s="28"/>
      <c r="J2742" s="28"/>
    </row>
    <row r="2743" spans="3:10" ht="15">
      <c r="C2743" s="28"/>
      <c r="D2743" s="28"/>
      <c r="E2743" s="28"/>
      <c r="F2743" s="28"/>
      <c r="G2743" s="28"/>
      <c r="H2743" s="28"/>
      <c r="I2743" s="28"/>
      <c r="J2743" s="28"/>
    </row>
    <row r="2744" spans="3:10" ht="15">
      <c r="C2744" s="28"/>
      <c r="D2744" s="28"/>
      <c r="E2744" s="28"/>
      <c r="F2744" s="28"/>
      <c r="G2744" s="28"/>
      <c r="H2744" s="28"/>
      <c r="I2744" s="28"/>
      <c r="J2744" s="28"/>
    </row>
    <row r="2745" spans="3:10" ht="15">
      <c r="C2745" s="28"/>
      <c r="D2745" s="28"/>
      <c r="E2745" s="28"/>
      <c r="F2745" s="28"/>
      <c r="G2745" s="28"/>
      <c r="H2745" s="28"/>
      <c r="I2745" s="28"/>
      <c r="J2745" s="28"/>
    </row>
    <row r="2746" spans="3:10" ht="15">
      <c r="C2746" s="28"/>
      <c r="D2746" s="28"/>
      <c r="E2746" s="28"/>
      <c r="F2746" s="28"/>
      <c r="G2746" s="28"/>
      <c r="H2746" s="28"/>
      <c r="I2746" s="28"/>
      <c r="J2746" s="28"/>
    </row>
    <row r="2747" spans="3:10" ht="15">
      <c r="C2747" s="28"/>
      <c r="D2747" s="28"/>
      <c r="E2747" s="28"/>
      <c r="F2747" s="28"/>
      <c r="G2747" s="28"/>
      <c r="H2747" s="28"/>
      <c r="I2747" s="28"/>
      <c r="J2747" s="28"/>
    </row>
    <row r="2748" spans="3:10" ht="15">
      <c r="C2748" s="28"/>
      <c r="D2748" s="28"/>
      <c r="E2748" s="28"/>
      <c r="F2748" s="28"/>
      <c r="G2748" s="28"/>
      <c r="H2748" s="28"/>
      <c r="I2748" s="28"/>
      <c r="J2748" s="28"/>
    </row>
    <row r="2749" spans="3:10" ht="15">
      <c r="C2749" s="28"/>
      <c r="D2749" s="28"/>
      <c r="E2749" s="28"/>
      <c r="F2749" s="28"/>
      <c r="G2749" s="28"/>
      <c r="H2749" s="28"/>
      <c r="I2749" s="28"/>
      <c r="J2749" s="28"/>
    </row>
    <row r="2750" spans="3:10" ht="15">
      <c r="C2750" s="28"/>
      <c r="D2750" s="28"/>
      <c r="E2750" s="28"/>
      <c r="F2750" s="28"/>
      <c r="G2750" s="28"/>
      <c r="H2750" s="28"/>
      <c r="I2750" s="28"/>
      <c r="J2750" s="28"/>
    </row>
    <row r="2751" spans="3:10" ht="15">
      <c r="C2751" s="28"/>
      <c r="D2751" s="28"/>
      <c r="E2751" s="28"/>
      <c r="F2751" s="28"/>
      <c r="G2751" s="28"/>
      <c r="H2751" s="28"/>
      <c r="I2751" s="28"/>
      <c r="J2751" s="28"/>
    </row>
    <row r="2752" spans="3:10" ht="15">
      <c r="C2752" s="28"/>
      <c r="D2752" s="28"/>
      <c r="E2752" s="28"/>
      <c r="F2752" s="28"/>
      <c r="G2752" s="28"/>
      <c r="H2752" s="28"/>
      <c r="I2752" s="28"/>
      <c r="J2752" s="28"/>
    </row>
    <row r="2753" spans="3:10" ht="15">
      <c r="C2753" s="28"/>
      <c r="D2753" s="28"/>
      <c r="E2753" s="28"/>
      <c r="F2753" s="28"/>
      <c r="G2753" s="28"/>
      <c r="H2753" s="28"/>
      <c r="I2753" s="28"/>
      <c r="J2753" s="28"/>
    </row>
    <row r="2754" spans="3:10" ht="15">
      <c r="C2754" s="28"/>
      <c r="D2754" s="28"/>
      <c r="E2754" s="28"/>
      <c r="F2754" s="28"/>
      <c r="G2754" s="28"/>
      <c r="H2754" s="28"/>
      <c r="I2754" s="28"/>
      <c r="J2754" s="28"/>
    </row>
    <row r="2755" spans="3:10" ht="15">
      <c r="C2755" s="28"/>
      <c r="D2755" s="28"/>
      <c r="E2755" s="28"/>
      <c r="F2755" s="28"/>
      <c r="G2755" s="28"/>
      <c r="H2755" s="28"/>
      <c r="I2755" s="28"/>
      <c r="J2755" s="28"/>
    </row>
    <row r="2756" spans="3:10" ht="15">
      <c r="C2756" s="28"/>
      <c r="D2756" s="28"/>
      <c r="E2756" s="28"/>
      <c r="F2756" s="28"/>
      <c r="G2756" s="28"/>
      <c r="H2756" s="28"/>
      <c r="I2756" s="28"/>
      <c r="J2756" s="28"/>
    </row>
  </sheetData>
  <sheetProtection password="FA9C" sheet="1" objects="1" scenarios="1"/>
  <mergeCells count="8">
    <mergeCell ref="D138:K138"/>
    <mergeCell ref="D200:K200"/>
    <mergeCell ref="D206:K206"/>
    <mergeCell ref="D16:K16"/>
    <mergeCell ref="C12:K12"/>
    <mergeCell ref="C8:K10"/>
    <mergeCell ref="D55:K55"/>
    <mergeCell ref="D125:K1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N2701"/>
  <sheetViews>
    <sheetView zoomScale="80" zoomScaleNormal="80" zoomScalePageLayoutView="0" workbookViewId="0" topLeftCell="B1">
      <pane ySplit="15" topLeftCell="A172" activePane="bottomLeft" state="frozen"/>
      <selection pane="topLeft" activeCell="B1" sqref="B1"/>
      <selection pane="bottomLeft" activeCell="D21" sqref="D21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1" width="20.140625" style="28" customWidth="1"/>
    <col min="12" max="144" width="9.140625" style="24" customWidth="1"/>
  </cols>
  <sheetData>
    <row r="1" s="24" customFormat="1" ht="15">
      <c r="K1" s="28"/>
    </row>
    <row r="2" spans="10:11" s="28" customFormat="1" ht="15">
      <c r="J2" s="32"/>
      <c r="K2" s="32" t="s">
        <v>16</v>
      </c>
    </row>
    <row r="3" spans="10:11" s="28" customFormat="1" ht="15">
      <c r="J3" s="32"/>
      <c r="K3" s="32" t="s">
        <v>17</v>
      </c>
    </row>
    <row r="4" spans="10:11" s="28" customFormat="1" ht="15">
      <c r="J4" s="32"/>
      <c r="K4" s="32" t="s">
        <v>18</v>
      </c>
    </row>
    <row r="5" spans="10:11" s="28" customFormat="1" ht="15">
      <c r="J5" s="32"/>
      <c r="K5" s="32" t="s">
        <v>19</v>
      </c>
    </row>
    <row r="6" spans="10:11" s="28" customFormat="1" ht="15">
      <c r="J6" s="32"/>
      <c r="K6" s="32" t="s">
        <v>20</v>
      </c>
    </row>
    <row r="7" s="28" customFormat="1" ht="15.75" thickBot="1"/>
    <row r="8" spans="3:11" s="28" customFormat="1" ht="15" customHeight="1">
      <c r="C8" s="98" t="s">
        <v>111</v>
      </c>
      <c r="D8" s="99"/>
      <c r="E8" s="99"/>
      <c r="F8" s="99"/>
      <c r="G8" s="99"/>
      <c r="H8" s="99"/>
      <c r="I8" s="99"/>
      <c r="J8" s="99"/>
      <c r="K8" s="100"/>
    </row>
    <row r="9" spans="3:11" s="28" customFormat="1" ht="15">
      <c r="C9" s="101"/>
      <c r="D9" s="102"/>
      <c r="E9" s="102"/>
      <c r="F9" s="102"/>
      <c r="G9" s="102"/>
      <c r="H9" s="102"/>
      <c r="I9" s="102"/>
      <c r="J9" s="102"/>
      <c r="K9" s="103"/>
    </row>
    <row r="10" spans="3:11" s="28" customFormat="1" ht="15.75" thickBot="1">
      <c r="C10" s="104"/>
      <c r="D10" s="105"/>
      <c r="E10" s="105"/>
      <c r="F10" s="105"/>
      <c r="G10" s="105"/>
      <c r="H10" s="105"/>
      <c r="I10" s="105"/>
      <c r="J10" s="105"/>
      <c r="K10" s="106"/>
    </row>
    <row r="11" s="28" customFormat="1" ht="15">
      <c r="F11" s="33"/>
    </row>
    <row r="12" spans="3:11" s="28" customFormat="1" ht="15" customHeight="1">
      <c r="C12" s="97" t="s">
        <v>106</v>
      </c>
      <c r="D12" s="97"/>
      <c r="E12" s="97"/>
      <c r="F12" s="97"/>
      <c r="G12" s="97"/>
      <c r="H12" s="97"/>
      <c r="I12" s="97"/>
      <c r="J12" s="97"/>
      <c r="K12" s="97"/>
    </row>
    <row r="13" s="28" customFormat="1" ht="15"/>
    <row r="14" spans="1:144" s="4" customFormat="1" ht="75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3" t="s">
        <v>144</v>
      </c>
      <c r="H14" s="3" t="s">
        <v>143</v>
      </c>
      <c r="I14" s="3" t="s">
        <v>131</v>
      </c>
      <c r="J14" s="3" t="s">
        <v>132</v>
      </c>
      <c r="K14" s="70" t="s">
        <v>140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7"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5">
      <c r="A16" s="28"/>
      <c r="B16" s="28"/>
      <c r="C16" s="59" t="s">
        <v>4</v>
      </c>
      <c r="D16" s="90" t="s">
        <v>5</v>
      </c>
      <c r="E16" s="91"/>
      <c r="F16" s="91"/>
      <c r="G16" s="91"/>
      <c r="H16" s="91"/>
      <c r="I16" s="91"/>
      <c r="J16" s="91"/>
      <c r="K16" s="91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5">
      <c r="A17" s="28"/>
      <c r="B17" s="28"/>
      <c r="C17" s="6" t="s">
        <v>26</v>
      </c>
      <c r="D17" s="7" t="s">
        <v>95</v>
      </c>
      <c r="E17" s="34"/>
      <c r="F17" s="6">
        <v>0.4</v>
      </c>
      <c r="G17" s="9">
        <f>SUM(G18:G22)</f>
        <v>0</v>
      </c>
      <c r="H17" s="34"/>
      <c r="I17" s="9">
        <f>SUM(I18:I22)</f>
        <v>0</v>
      </c>
      <c r="J17" s="61">
        <f>IF(AND(I17&lt;&gt;0,G17&lt;&gt;0),I17/G17,0)</f>
        <v>0</v>
      </c>
      <c r="K17" s="6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15">
      <c r="A19" s="28"/>
      <c r="B19" s="28"/>
      <c r="C19" s="34" t="s">
        <v>110</v>
      </c>
      <c r="D19" s="18" t="s">
        <v>107</v>
      </c>
      <c r="E19" s="19"/>
      <c r="F19" s="6">
        <v>0.4</v>
      </c>
      <c r="G19" s="19"/>
      <c r="H19" s="77"/>
      <c r="I19" s="19"/>
      <c r="J19" s="61">
        <f>IF(AND(I19&lt;&gt;0,G19&lt;&gt;0),I19/G19,0)</f>
        <v>0</v>
      </c>
      <c r="K19" s="71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15">
      <c r="A20" s="28"/>
      <c r="B20" s="28"/>
      <c r="C20" s="34" t="s">
        <v>110</v>
      </c>
      <c r="D20" s="18" t="s">
        <v>108</v>
      </c>
      <c r="E20" s="19"/>
      <c r="F20" s="6">
        <v>0.4</v>
      </c>
      <c r="G20" s="19"/>
      <c r="H20" s="77"/>
      <c r="I20" s="19"/>
      <c r="J20" s="61">
        <f>IF(AND(I20&lt;&gt;0,G20&lt;&gt;0),I20/G20,0)</f>
        <v>0</v>
      </c>
      <c r="K20" s="7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15">
      <c r="A21" s="28"/>
      <c r="B21" s="28"/>
      <c r="C21" s="53"/>
      <c r="D21" s="14" t="s">
        <v>109</v>
      </c>
      <c r="E21" s="53"/>
      <c r="F21" s="53"/>
      <c r="G21" s="53"/>
      <c r="H21" s="53"/>
      <c r="I21" s="53"/>
      <c r="J21" s="15"/>
      <c r="K21" s="6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15" hidden="1">
      <c r="A22" s="28"/>
      <c r="B22" s="28"/>
      <c r="C22" s="34"/>
      <c r="D22" s="18"/>
      <c r="E22" s="19"/>
      <c r="F22" s="6">
        <v>0.4</v>
      </c>
      <c r="G22" s="19"/>
      <c r="H22" s="77"/>
      <c r="I22" s="19"/>
      <c r="J22" s="61">
        <f>IF(AND(I22&lt;&gt;0,G22&lt;&gt;0),I22/G22,0)</f>
        <v>0</v>
      </c>
      <c r="K22" s="7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15">
      <c r="A23" s="28"/>
      <c r="B23" s="28"/>
      <c r="C23" s="6"/>
      <c r="D23" s="7" t="s">
        <v>104</v>
      </c>
      <c r="E23" s="6"/>
      <c r="F23" s="6"/>
      <c r="G23" s="34"/>
      <c r="H23" s="34"/>
      <c r="I23" s="34"/>
      <c r="J23" s="16"/>
      <c r="K23" s="66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15">
      <c r="A24" s="28"/>
      <c r="B24" s="28"/>
      <c r="C24" s="2" t="s">
        <v>28</v>
      </c>
      <c r="D24" s="7" t="s">
        <v>65</v>
      </c>
      <c r="E24" s="34"/>
      <c r="F24" s="6">
        <v>10</v>
      </c>
      <c r="G24" s="9">
        <f>SUM(G25:G29)</f>
        <v>0</v>
      </c>
      <c r="H24" s="34"/>
      <c r="I24" s="9">
        <f>SUM(I25:I29)</f>
        <v>0</v>
      </c>
      <c r="J24" s="61">
        <f>IF(AND(I24&lt;&gt;0,G24&lt;&gt;0),I24/G24,0)</f>
        <v>0</v>
      </c>
      <c r="K24" s="66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11" customFormat="1" ht="15">
      <c r="A25" s="28"/>
      <c r="B25" s="28"/>
      <c r="C25" s="34"/>
      <c r="D25" s="10"/>
      <c r="E25" s="34"/>
      <c r="F25" s="34"/>
      <c r="G25" s="34"/>
      <c r="H25" s="34"/>
      <c r="I25" s="34"/>
      <c r="J25" s="34"/>
      <c r="K25" s="6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15">
      <c r="A26" s="28"/>
      <c r="B26" s="28"/>
      <c r="C26" s="34" t="s">
        <v>110</v>
      </c>
      <c r="D26" s="18" t="s">
        <v>107</v>
      </c>
      <c r="E26" s="19"/>
      <c r="F26" s="6">
        <v>10</v>
      </c>
      <c r="G26" s="19"/>
      <c r="H26" s="77"/>
      <c r="I26" s="19"/>
      <c r="J26" s="61">
        <f>IF(AND(I26&lt;&gt;0,G26&lt;&gt;0),I26/G26,0)</f>
        <v>0</v>
      </c>
      <c r="K26" s="7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15">
      <c r="A27" s="28"/>
      <c r="B27" s="28"/>
      <c r="C27" s="34" t="s">
        <v>110</v>
      </c>
      <c r="D27" s="18" t="s">
        <v>108</v>
      </c>
      <c r="E27" s="19"/>
      <c r="F27" s="6">
        <v>10</v>
      </c>
      <c r="G27" s="19"/>
      <c r="H27" s="77"/>
      <c r="I27" s="19"/>
      <c r="J27" s="61">
        <f>IF(AND(I27&lt;&gt;0,G27&lt;&gt;0),I27/G27,0)</f>
        <v>0</v>
      </c>
      <c r="K27" s="71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15">
      <c r="A28" s="28"/>
      <c r="B28" s="28"/>
      <c r="C28" s="53"/>
      <c r="D28" s="14" t="s">
        <v>109</v>
      </c>
      <c r="E28" s="53"/>
      <c r="F28" s="53"/>
      <c r="G28" s="53"/>
      <c r="H28" s="53"/>
      <c r="I28" s="53"/>
      <c r="J28" s="15"/>
      <c r="K28" s="6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15" hidden="1">
      <c r="A29" s="28"/>
      <c r="B29" s="28"/>
      <c r="C29" s="34"/>
      <c r="D29" s="18"/>
      <c r="E29" s="19"/>
      <c r="F29" s="6">
        <v>10</v>
      </c>
      <c r="G29" s="19"/>
      <c r="H29" s="77"/>
      <c r="I29" s="19"/>
      <c r="J29" s="61">
        <f>IF(AND(I29&lt;&gt;0,G29&lt;&gt;0),I29/G29,0)</f>
        <v>0</v>
      </c>
      <c r="K29" s="7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30">
      <c r="A30" s="28"/>
      <c r="B30" s="28"/>
      <c r="C30" s="6" t="s">
        <v>30</v>
      </c>
      <c r="D30" s="7" t="s">
        <v>66</v>
      </c>
      <c r="E30" s="34"/>
      <c r="F30" s="6">
        <v>10</v>
      </c>
      <c r="G30" s="9">
        <f>SUM(G31:G35)</f>
        <v>0</v>
      </c>
      <c r="H30" s="34"/>
      <c r="I30" s="9">
        <f>SUM(I31:I35)</f>
        <v>0</v>
      </c>
      <c r="J30" s="61">
        <f>IF(AND(I30&lt;&gt;0,G30&lt;&gt;0),I30/G30,0)</f>
        <v>0</v>
      </c>
      <c r="K30" s="66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" customFormat="1" ht="15">
      <c r="A31" s="28"/>
      <c r="B31" s="28"/>
      <c r="C31" s="34"/>
      <c r="D31" s="10"/>
      <c r="E31" s="34"/>
      <c r="F31" s="6"/>
      <c r="G31" s="34"/>
      <c r="H31" s="34"/>
      <c r="I31" s="34"/>
      <c r="J31" s="34"/>
      <c r="K31" s="6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15">
      <c r="A32" s="28"/>
      <c r="B32" s="28"/>
      <c r="C32" s="34" t="s">
        <v>110</v>
      </c>
      <c r="D32" s="18" t="s">
        <v>107</v>
      </c>
      <c r="E32" s="19"/>
      <c r="F32" s="6">
        <v>10</v>
      </c>
      <c r="G32" s="19"/>
      <c r="H32" s="77"/>
      <c r="I32" s="19"/>
      <c r="J32" s="61">
        <f>IF(AND(I32&lt;&gt;0,G32&lt;&gt;0),I32/G32,0)</f>
        <v>0</v>
      </c>
      <c r="K32" s="7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5">
      <c r="A33" s="28"/>
      <c r="B33" s="28"/>
      <c r="C33" s="34" t="s">
        <v>110</v>
      </c>
      <c r="D33" s="18" t="s">
        <v>108</v>
      </c>
      <c r="E33" s="19"/>
      <c r="F33" s="6">
        <v>10</v>
      </c>
      <c r="G33" s="19"/>
      <c r="H33" s="77"/>
      <c r="I33" s="19"/>
      <c r="J33" s="61">
        <f>IF(AND(I33&lt;&gt;0,G33&lt;&gt;0),I33/G33,0)</f>
        <v>0</v>
      </c>
      <c r="K33" s="7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5">
      <c r="A34" s="28"/>
      <c r="B34" s="28"/>
      <c r="C34" s="53"/>
      <c r="D34" s="14" t="s">
        <v>109</v>
      </c>
      <c r="E34" s="53"/>
      <c r="F34" s="53"/>
      <c r="G34" s="53"/>
      <c r="H34" s="53"/>
      <c r="I34" s="53"/>
      <c r="J34" s="15"/>
      <c r="K34" s="6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15" hidden="1">
      <c r="A35" s="28"/>
      <c r="B35" s="28"/>
      <c r="C35" s="34"/>
      <c r="D35" s="18"/>
      <c r="E35" s="19"/>
      <c r="F35" s="6">
        <v>10</v>
      </c>
      <c r="G35" s="19"/>
      <c r="H35" s="77"/>
      <c r="I35" s="19"/>
      <c r="J35" s="61">
        <f>IF(AND(I35&lt;&gt;0,G35&lt;&gt;0),I35/G35,0)</f>
        <v>0</v>
      </c>
      <c r="K35" s="7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30">
      <c r="A36" s="28"/>
      <c r="B36" s="28"/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1">
        <f>IF(AND(I36&lt;&gt;0,G36&lt;&gt;0),I36/G36,0)</f>
        <v>0</v>
      </c>
      <c r="K36" s="6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11" customFormat="1" ht="15">
      <c r="A37" s="28"/>
      <c r="B37" s="28"/>
      <c r="C37" s="34"/>
      <c r="D37" s="10"/>
      <c r="E37" s="34"/>
      <c r="F37" s="34"/>
      <c r="G37" s="34"/>
      <c r="H37" s="34"/>
      <c r="I37" s="34"/>
      <c r="J37" s="34"/>
      <c r="K37" s="6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5">
      <c r="A38" s="28"/>
      <c r="B38" s="28"/>
      <c r="C38" s="34" t="s">
        <v>110</v>
      </c>
      <c r="D38" s="18" t="s">
        <v>107</v>
      </c>
      <c r="E38" s="19"/>
      <c r="F38" s="34">
        <v>10</v>
      </c>
      <c r="G38" s="19"/>
      <c r="H38" s="77"/>
      <c r="I38" s="19"/>
      <c r="J38" s="61">
        <f>IF(AND(I38&lt;&gt;0,G38&lt;&gt;0),I38/G38,0)</f>
        <v>0</v>
      </c>
      <c r="K38" s="7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5">
      <c r="A39" s="28"/>
      <c r="B39" s="28"/>
      <c r="C39" s="34" t="s">
        <v>110</v>
      </c>
      <c r="D39" s="18" t="s">
        <v>108</v>
      </c>
      <c r="E39" s="19"/>
      <c r="F39" s="34">
        <v>10</v>
      </c>
      <c r="G39" s="19"/>
      <c r="H39" s="77"/>
      <c r="I39" s="19"/>
      <c r="J39" s="61">
        <f>IF(AND(I39&lt;&gt;0,G39&lt;&gt;0),I39/G39,0)</f>
        <v>0</v>
      </c>
      <c r="K39" s="71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5">
      <c r="A40" s="28"/>
      <c r="B40" s="28"/>
      <c r="C40" s="53"/>
      <c r="D40" s="14" t="s">
        <v>109</v>
      </c>
      <c r="E40" s="53"/>
      <c r="F40" s="53"/>
      <c r="G40" s="53"/>
      <c r="H40" s="53"/>
      <c r="I40" s="53"/>
      <c r="J40" s="15"/>
      <c r="K40" s="6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5" hidden="1">
      <c r="A41" s="28"/>
      <c r="B41" s="28"/>
      <c r="C41" s="34"/>
      <c r="D41" s="18"/>
      <c r="E41" s="19"/>
      <c r="F41" s="6">
        <v>10</v>
      </c>
      <c r="G41" s="19"/>
      <c r="H41" s="77"/>
      <c r="I41" s="19"/>
      <c r="J41" s="61">
        <f>IF(AND(I41&lt;&gt;0,G41&lt;&gt;0),I41/G41,0)</f>
        <v>0</v>
      </c>
      <c r="K41" s="71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5">
      <c r="A42" s="28"/>
      <c r="B42" s="28"/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1">
        <f>IF(AND(I42&lt;&gt;0,G42&lt;&gt;0),I42/G42,0)</f>
        <v>0</v>
      </c>
      <c r="K42" s="6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5">
      <c r="A43" s="28"/>
      <c r="B43" s="28"/>
      <c r="C43" s="34"/>
      <c r="D43" s="10"/>
      <c r="E43" s="34"/>
      <c r="F43" s="34"/>
      <c r="G43" s="34"/>
      <c r="H43" s="34"/>
      <c r="I43" s="34"/>
      <c r="J43" s="16"/>
      <c r="K43" s="6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15">
      <c r="A44" s="28"/>
      <c r="B44" s="28"/>
      <c r="C44" s="34" t="s">
        <v>110</v>
      </c>
      <c r="D44" s="18" t="s">
        <v>107</v>
      </c>
      <c r="E44" s="19"/>
      <c r="F44" s="6">
        <v>35</v>
      </c>
      <c r="G44" s="19"/>
      <c r="H44" s="77"/>
      <c r="I44" s="19"/>
      <c r="J44" s="61">
        <f>IF(AND(I44&lt;&gt;0,G44&lt;&gt;0),I44/G44,0)</f>
        <v>0</v>
      </c>
      <c r="K44" s="71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7"/>
      <c r="I45" s="19"/>
      <c r="J45" s="61">
        <f>IF(AND(I45&lt;&gt;0,G45&lt;&gt;0),I45/G45,0)</f>
        <v>0</v>
      </c>
      <c r="K45" s="7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15">
      <c r="A46" s="28"/>
      <c r="B46" s="28"/>
      <c r="C46" s="53"/>
      <c r="D46" s="14" t="s">
        <v>109</v>
      </c>
      <c r="E46" s="53"/>
      <c r="F46" s="53"/>
      <c r="G46" s="53"/>
      <c r="H46" s="53"/>
      <c r="I46" s="53"/>
      <c r="J46" s="15"/>
      <c r="K46" s="6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15" hidden="1">
      <c r="A47" s="28"/>
      <c r="B47" s="28"/>
      <c r="C47" s="34"/>
      <c r="D47" s="18"/>
      <c r="E47" s="19"/>
      <c r="F47" s="6">
        <v>35</v>
      </c>
      <c r="G47" s="19"/>
      <c r="H47" s="77"/>
      <c r="I47" s="19"/>
      <c r="J47" s="61">
        <f>IF(AND(I47&lt;&gt;0,G47&lt;&gt;0),I47/G47,0)</f>
        <v>0</v>
      </c>
      <c r="K47" s="71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15">
      <c r="A48" s="28"/>
      <c r="B48" s="28"/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1">
        <f>IF(AND(I48&lt;&gt;0,G48&lt;&gt;0),I48/G48,0)</f>
        <v>0</v>
      </c>
      <c r="K48" s="6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15">
      <c r="A49" s="28"/>
      <c r="B49" s="28"/>
      <c r="C49" s="34"/>
      <c r="D49" s="10"/>
      <c r="E49" s="34"/>
      <c r="F49" s="34"/>
      <c r="G49" s="34"/>
      <c r="H49" s="34"/>
      <c r="I49" s="34"/>
      <c r="J49" s="16"/>
      <c r="K49" s="6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7"/>
      <c r="I50" s="19"/>
      <c r="J50" s="61">
        <f>IF(AND(I50&lt;&gt;0,G50&lt;&gt;0),I50/G50,0)</f>
        <v>0</v>
      </c>
      <c r="K50" s="7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7"/>
      <c r="I51" s="19"/>
      <c r="J51" s="61">
        <f>IF(AND(I51&lt;&gt;0,G51&lt;&gt;0),I51/G51,0)</f>
        <v>0</v>
      </c>
      <c r="K51" s="7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15">
      <c r="A52" s="28"/>
      <c r="B52" s="28"/>
      <c r="C52" s="53"/>
      <c r="D52" s="14" t="s">
        <v>109</v>
      </c>
      <c r="E52" s="53"/>
      <c r="F52" s="53"/>
      <c r="G52" s="53"/>
      <c r="H52" s="53"/>
      <c r="I52" s="53"/>
      <c r="J52" s="15"/>
      <c r="K52" s="6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15" hidden="1">
      <c r="A53" s="28"/>
      <c r="B53" s="28"/>
      <c r="C53" s="34"/>
      <c r="D53" s="18"/>
      <c r="E53" s="19"/>
      <c r="F53" s="6">
        <v>110</v>
      </c>
      <c r="G53" s="19"/>
      <c r="H53" s="77"/>
      <c r="I53" s="19"/>
      <c r="J53" s="61">
        <f>IF(AND(I53&lt;&gt;0,G53&lt;&gt;0),I53/G53,0)</f>
        <v>0</v>
      </c>
      <c r="K53" s="71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15.75" thickBot="1">
      <c r="A54" s="28"/>
      <c r="B54" s="28"/>
      <c r="C54" s="54"/>
      <c r="D54" s="55"/>
      <c r="E54" s="56"/>
      <c r="F54" s="54"/>
      <c r="G54" s="56"/>
      <c r="H54" s="56"/>
      <c r="I54" s="56"/>
      <c r="J54" s="57"/>
      <c r="K54" s="74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15">
      <c r="A55" s="28"/>
      <c r="B55" s="28"/>
      <c r="C55" s="58" t="s">
        <v>6</v>
      </c>
      <c r="D55" s="107" t="s">
        <v>7</v>
      </c>
      <c r="E55" s="108"/>
      <c r="F55" s="108"/>
      <c r="G55" s="108"/>
      <c r="H55" s="108"/>
      <c r="I55" s="108"/>
      <c r="J55" s="108"/>
      <c r="K55" s="10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15">
      <c r="A56" s="28"/>
      <c r="B56" s="28"/>
      <c r="C56" s="6"/>
      <c r="D56" s="7" t="s">
        <v>95</v>
      </c>
      <c r="E56" s="6"/>
      <c r="F56" s="6"/>
      <c r="G56" s="34"/>
      <c r="H56" s="34"/>
      <c r="I56" s="34"/>
      <c r="J56" s="34"/>
      <c r="K56" s="6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1">
        <f>IF(AND(I57&lt;&gt;0,G57&lt;&gt;0),I57/G57,0)</f>
        <v>0</v>
      </c>
      <c r="K57" s="6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15">
      <c r="A58" s="28"/>
      <c r="B58" s="28"/>
      <c r="C58" s="34"/>
      <c r="D58" s="10"/>
      <c r="E58" s="34"/>
      <c r="F58" s="34"/>
      <c r="G58" s="34"/>
      <c r="H58" s="34"/>
      <c r="I58" s="34"/>
      <c r="J58" s="34"/>
      <c r="K58" s="6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5">
      <c r="A59" s="28"/>
      <c r="B59" s="28"/>
      <c r="C59" s="34" t="s">
        <v>110</v>
      </c>
      <c r="D59" s="18" t="s">
        <v>107</v>
      </c>
      <c r="E59" s="19"/>
      <c r="F59" s="6">
        <v>0.4</v>
      </c>
      <c r="G59" s="19"/>
      <c r="H59" s="77"/>
      <c r="I59" s="19"/>
      <c r="J59" s="61">
        <f>IF(AND(I59&lt;&gt;0,G59&lt;&gt;0),I59/G59,0)</f>
        <v>0</v>
      </c>
      <c r="K59" s="71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15">
      <c r="A60" s="28"/>
      <c r="B60" s="28"/>
      <c r="C60" s="34" t="s">
        <v>110</v>
      </c>
      <c r="D60" s="18" t="s">
        <v>108</v>
      </c>
      <c r="E60" s="19"/>
      <c r="F60" s="6">
        <v>0.4</v>
      </c>
      <c r="G60" s="19"/>
      <c r="H60" s="77"/>
      <c r="I60" s="19"/>
      <c r="J60" s="61">
        <f>IF(AND(I60&lt;&gt;0,G60&lt;&gt;0),I60/G60,0)</f>
        <v>0</v>
      </c>
      <c r="K60" s="71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15">
      <c r="A61" s="28"/>
      <c r="B61" s="28"/>
      <c r="C61" s="53"/>
      <c r="D61" s="14" t="s">
        <v>109</v>
      </c>
      <c r="E61" s="53"/>
      <c r="F61" s="53"/>
      <c r="G61" s="53"/>
      <c r="H61" s="53"/>
      <c r="I61" s="53"/>
      <c r="J61" s="15"/>
      <c r="K61" s="6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15" hidden="1">
      <c r="A62" s="28"/>
      <c r="B62" s="28"/>
      <c r="C62" s="34"/>
      <c r="D62" s="18"/>
      <c r="E62" s="19"/>
      <c r="F62" s="6">
        <v>0.4</v>
      </c>
      <c r="G62" s="19"/>
      <c r="H62" s="77"/>
      <c r="I62" s="19"/>
      <c r="J62" s="61">
        <f>IF(AND(I62&lt;&gt;0,G62&lt;&gt;0),I62/G62,0)</f>
        <v>0</v>
      </c>
      <c r="K62" s="71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30">
      <c r="A63" s="28"/>
      <c r="B63" s="28"/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1">
        <f>IF(AND(I63&lt;&gt;0,G63&lt;&gt;0),I63/G63,0)</f>
        <v>0</v>
      </c>
      <c r="K63" s="66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1" customFormat="1" ht="15">
      <c r="A64" s="28"/>
      <c r="B64" s="28"/>
      <c r="C64" s="34"/>
      <c r="D64" s="10"/>
      <c r="E64" s="34"/>
      <c r="F64" s="34"/>
      <c r="G64" s="34"/>
      <c r="H64" s="34"/>
      <c r="I64" s="34"/>
      <c r="J64" s="34"/>
      <c r="K64" s="6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15">
      <c r="A65" s="28"/>
      <c r="B65" s="28"/>
      <c r="C65" s="34" t="s">
        <v>110</v>
      </c>
      <c r="D65" s="18" t="s">
        <v>107</v>
      </c>
      <c r="E65" s="19"/>
      <c r="F65" s="6">
        <v>0.4</v>
      </c>
      <c r="G65" s="19"/>
      <c r="H65" s="77"/>
      <c r="I65" s="19"/>
      <c r="J65" s="61">
        <f>IF(AND(I65&lt;&gt;0,G65&lt;&gt;0),I65/G65,0)</f>
        <v>0</v>
      </c>
      <c r="K65" s="71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15">
      <c r="A66" s="28"/>
      <c r="B66" s="28"/>
      <c r="C66" s="34" t="s">
        <v>110</v>
      </c>
      <c r="D66" s="18" t="s">
        <v>108</v>
      </c>
      <c r="E66" s="19"/>
      <c r="F66" s="6">
        <v>0.4</v>
      </c>
      <c r="G66" s="19"/>
      <c r="H66" s="77"/>
      <c r="I66" s="19"/>
      <c r="J66" s="61">
        <f>IF(AND(I66&lt;&gt;0,G66&lt;&gt;0),I66/G66,0)</f>
        <v>0</v>
      </c>
      <c r="K66" s="71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15">
      <c r="A67" s="28"/>
      <c r="B67" s="28"/>
      <c r="C67" s="53"/>
      <c r="D67" s="14" t="s">
        <v>109</v>
      </c>
      <c r="E67" s="53"/>
      <c r="F67" s="53"/>
      <c r="G67" s="53"/>
      <c r="H67" s="53"/>
      <c r="I67" s="53"/>
      <c r="J67" s="15"/>
      <c r="K67" s="6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15" hidden="1">
      <c r="A68" s="28"/>
      <c r="B68" s="28"/>
      <c r="C68" s="34"/>
      <c r="D68" s="18"/>
      <c r="E68" s="19"/>
      <c r="F68" s="6">
        <v>0.4</v>
      </c>
      <c r="G68" s="19"/>
      <c r="H68" s="77"/>
      <c r="I68" s="19"/>
      <c r="J68" s="61">
        <f>IF(AND(I68&lt;&gt;0,G68&lt;&gt;0),I68/G68,0)</f>
        <v>0</v>
      </c>
      <c r="K68" s="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1">
        <f>IF(AND(I69&lt;&gt;0,G69&lt;&gt;0),I69/G69,0)</f>
        <v>0</v>
      </c>
      <c r="K69" s="66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15">
      <c r="A70" s="28"/>
      <c r="B70" s="28"/>
      <c r="C70" s="34"/>
      <c r="D70" s="10"/>
      <c r="E70" s="34"/>
      <c r="F70" s="34"/>
      <c r="G70" s="34"/>
      <c r="H70" s="34"/>
      <c r="I70" s="34"/>
      <c r="J70" s="34"/>
      <c r="K70" s="66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15">
      <c r="A71" s="28"/>
      <c r="B71" s="28"/>
      <c r="C71" s="34" t="s">
        <v>110</v>
      </c>
      <c r="D71" s="18" t="s">
        <v>107</v>
      </c>
      <c r="E71" s="19"/>
      <c r="F71" s="6">
        <v>0.4</v>
      </c>
      <c r="G71" s="19"/>
      <c r="H71" s="77"/>
      <c r="I71" s="19"/>
      <c r="J71" s="61">
        <f>IF(AND(I71&lt;&gt;0,G71&lt;&gt;0),I71/G71,0)</f>
        <v>0</v>
      </c>
      <c r="K71" s="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15">
      <c r="A72" s="28"/>
      <c r="B72" s="28"/>
      <c r="C72" s="34" t="s">
        <v>110</v>
      </c>
      <c r="D72" s="18" t="s">
        <v>108</v>
      </c>
      <c r="E72" s="19"/>
      <c r="F72" s="6">
        <v>0.4</v>
      </c>
      <c r="G72" s="19"/>
      <c r="H72" s="77"/>
      <c r="I72" s="19"/>
      <c r="J72" s="61">
        <f>IF(AND(I72&lt;&gt;0,G72&lt;&gt;0),I72/G72,0)</f>
        <v>0</v>
      </c>
      <c r="K72" s="7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15">
      <c r="A73" s="28"/>
      <c r="B73" s="28"/>
      <c r="C73" s="53"/>
      <c r="D73" s="14" t="s">
        <v>109</v>
      </c>
      <c r="E73" s="53"/>
      <c r="F73" s="53"/>
      <c r="G73" s="53"/>
      <c r="H73" s="53"/>
      <c r="I73" s="53"/>
      <c r="J73" s="15"/>
      <c r="K73" s="6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15" hidden="1">
      <c r="A74" s="28"/>
      <c r="B74" s="28"/>
      <c r="C74" s="34"/>
      <c r="D74" s="18"/>
      <c r="E74" s="19"/>
      <c r="F74" s="6">
        <v>0.4</v>
      </c>
      <c r="G74" s="19"/>
      <c r="H74" s="77"/>
      <c r="I74" s="19"/>
      <c r="J74" s="61">
        <f>IF(AND(I74&lt;&gt;0,G74&lt;&gt;0),I74/G74,0)</f>
        <v>0</v>
      </c>
      <c r="K74" s="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34"/>
      <c r="H75" s="34"/>
      <c r="I75" s="34"/>
      <c r="J75" s="34"/>
      <c r="K75" s="6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30">
      <c r="A76" s="28"/>
      <c r="B76" s="28"/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1">
        <f>IF(AND(I76&lt;&gt;0,G76&lt;&gt;0),I76/G76,0)</f>
        <v>0</v>
      </c>
      <c r="K76" s="66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15">
      <c r="A77" s="28"/>
      <c r="B77" s="28"/>
      <c r="C77" s="34"/>
      <c r="D77" s="10"/>
      <c r="E77" s="34"/>
      <c r="F77" s="34"/>
      <c r="G77" s="34"/>
      <c r="H77" s="34"/>
      <c r="I77" s="34"/>
      <c r="J77" s="34"/>
      <c r="K77" s="66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15">
      <c r="A78" s="28"/>
      <c r="B78" s="28"/>
      <c r="C78" s="34" t="s">
        <v>110</v>
      </c>
      <c r="D78" s="18" t="s">
        <v>107</v>
      </c>
      <c r="E78" s="19"/>
      <c r="F78" s="6">
        <v>10</v>
      </c>
      <c r="G78" s="19"/>
      <c r="H78" s="77"/>
      <c r="I78" s="19"/>
      <c r="J78" s="61">
        <f>IF(AND(I78&lt;&gt;0,G78&lt;&gt;0),I78/G78,0)</f>
        <v>0</v>
      </c>
      <c r="K78" s="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15">
      <c r="A79" s="28"/>
      <c r="B79" s="28"/>
      <c r="C79" s="34" t="s">
        <v>110</v>
      </c>
      <c r="D79" s="18" t="s">
        <v>108</v>
      </c>
      <c r="E79" s="19"/>
      <c r="F79" s="6">
        <v>10</v>
      </c>
      <c r="G79" s="19"/>
      <c r="H79" s="77"/>
      <c r="I79" s="19"/>
      <c r="J79" s="61">
        <f>IF(AND(I79&lt;&gt;0,G79&lt;&gt;0),I79/G79,0)</f>
        <v>0</v>
      </c>
      <c r="K79" s="71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15">
      <c r="A80" s="28"/>
      <c r="B80" s="28"/>
      <c r="C80" s="53"/>
      <c r="D80" s="14" t="s">
        <v>109</v>
      </c>
      <c r="E80" s="53"/>
      <c r="F80" s="53"/>
      <c r="G80" s="53"/>
      <c r="H80" s="53"/>
      <c r="I80" s="53"/>
      <c r="J80" s="15"/>
      <c r="K80" s="6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1" customFormat="1" ht="15" hidden="1">
      <c r="A81" s="28"/>
      <c r="B81" s="28"/>
      <c r="C81" s="34"/>
      <c r="D81" s="18"/>
      <c r="E81" s="19"/>
      <c r="F81" s="6">
        <v>10</v>
      </c>
      <c r="G81" s="19"/>
      <c r="H81" s="77"/>
      <c r="I81" s="19"/>
      <c r="J81" s="61">
        <f>IF(AND(I81&lt;&gt;0,G81&lt;&gt;0),I81/G81,0)</f>
        <v>0</v>
      </c>
      <c r="K81" s="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30">
      <c r="A82" s="28"/>
      <c r="B82" s="28"/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1">
        <f>IF(AND(I82&lt;&gt;0,G82&lt;&gt;0),I82/G82,0)</f>
        <v>0</v>
      </c>
      <c r="K82" s="66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15">
      <c r="A83" s="28"/>
      <c r="B83" s="28"/>
      <c r="C83" s="34"/>
      <c r="D83" s="10"/>
      <c r="E83" s="34"/>
      <c r="F83" s="34"/>
      <c r="G83" s="34"/>
      <c r="H83" s="34"/>
      <c r="I83" s="34"/>
      <c r="J83" s="34"/>
      <c r="K83" s="66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15">
      <c r="A84" s="28"/>
      <c r="B84" s="28"/>
      <c r="C84" s="34" t="s">
        <v>110</v>
      </c>
      <c r="D84" s="18" t="s">
        <v>107</v>
      </c>
      <c r="E84" s="19"/>
      <c r="F84" s="34">
        <v>10</v>
      </c>
      <c r="G84" s="19"/>
      <c r="H84" s="77"/>
      <c r="I84" s="19"/>
      <c r="J84" s="61">
        <f>IF(AND(I84&lt;&gt;0,G84&lt;&gt;0),I84/G84,0)</f>
        <v>0</v>
      </c>
      <c r="K84" s="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15">
      <c r="A85" s="28"/>
      <c r="B85" s="28"/>
      <c r="C85" s="34" t="s">
        <v>110</v>
      </c>
      <c r="D85" s="18" t="s">
        <v>108</v>
      </c>
      <c r="E85" s="19"/>
      <c r="F85" s="34">
        <v>10</v>
      </c>
      <c r="G85" s="19"/>
      <c r="H85" s="77"/>
      <c r="I85" s="19"/>
      <c r="J85" s="61">
        <f>IF(AND(I85&lt;&gt;0,G85&lt;&gt;0),I85/G85,0)</f>
        <v>0</v>
      </c>
      <c r="K85" s="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15">
      <c r="A86" s="28"/>
      <c r="B86" s="28"/>
      <c r="C86" s="53"/>
      <c r="D86" s="14" t="s">
        <v>109</v>
      </c>
      <c r="E86" s="53"/>
      <c r="F86" s="53"/>
      <c r="G86" s="53"/>
      <c r="H86" s="53"/>
      <c r="I86" s="53"/>
      <c r="J86" s="15"/>
      <c r="K86" s="6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15" hidden="1">
      <c r="A87" s="28"/>
      <c r="B87" s="28"/>
      <c r="C87" s="34"/>
      <c r="D87" s="18"/>
      <c r="E87" s="19"/>
      <c r="F87" s="6">
        <v>10</v>
      </c>
      <c r="G87" s="19"/>
      <c r="H87" s="77"/>
      <c r="I87" s="19"/>
      <c r="J87" s="61">
        <f>IF(AND(I87&lt;&gt;0,G87&lt;&gt;0),I87/G87,0)</f>
        <v>0</v>
      </c>
      <c r="K87" s="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30">
      <c r="A88" s="28"/>
      <c r="B88" s="28"/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1">
        <f>IF(AND(I88&lt;&gt;0,G88&lt;&gt;0),I88/G88,0)</f>
        <v>0</v>
      </c>
      <c r="K88" s="66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15">
      <c r="A89" s="28"/>
      <c r="B89" s="28"/>
      <c r="C89" s="34"/>
      <c r="D89" s="10"/>
      <c r="E89" s="34"/>
      <c r="F89" s="34"/>
      <c r="G89" s="34"/>
      <c r="H89" s="34"/>
      <c r="I89" s="34"/>
      <c r="J89" s="34"/>
      <c r="K89" s="6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15">
      <c r="A90" s="28"/>
      <c r="B90" s="28"/>
      <c r="C90" s="34" t="s">
        <v>110</v>
      </c>
      <c r="D90" s="18" t="s">
        <v>107</v>
      </c>
      <c r="E90" s="19"/>
      <c r="F90" s="34">
        <v>10</v>
      </c>
      <c r="G90" s="19"/>
      <c r="H90" s="77"/>
      <c r="I90" s="19"/>
      <c r="J90" s="61">
        <f>IF(AND(I90&lt;&gt;0,G90&lt;&gt;0),I90/G90,0)</f>
        <v>0</v>
      </c>
      <c r="K90" s="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15">
      <c r="A91" s="28"/>
      <c r="B91" s="28"/>
      <c r="C91" s="34" t="s">
        <v>110</v>
      </c>
      <c r="D91" s="18" t="s">
        <v>108</v>
      </c>
      <c r="E91" s="19"/>
      <c r="F91" s="34">
        <v>10</v>
      </c>
      <c r="G91" s="19"/>
      <c r="H91" s="77"/>
      <c r="I91" s="19"/>
      <c r="J91" s="61">
        <f>IF(AND(I91&lt;&gt;0,G91&lt;&gt;0),I91/G91,0)</f>
        <v>0</v>
      </c>
      <c r="K91" s="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15">
      <c r="A92" s="28"/>
      <c r="B92" s="28"/>
      <c r="C92" s="53"/>
      <c r="D92" s="14" t="s">
        <v>109</v>
      </c>
      <c r="E92" s="53"/>
      <c r="F92" s="53"/>
      <c r="G92" s="53"/>
      <c r="H92" s="53"/>
      <c r="I92" s="53"/>
      <c r="J92" s="15"/>
      <c r="K92" s="6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15" hidden="1">
      <c r="A93" s="28"/>
      <c r="B93" s="28"/>
      <c r="C93" s="34"/>
      <c r="D93" s="18"/>
      <c r="E93" s="19"/>
      <c r="F93" s="6">
        <v>10</v>
      </c>
      <c r="G93" s="19"/>
      <c r="H93" s="77"/>
      <c r="I93" s="19"/>
      <c r="J93" s="61">
        <f>IF(AND(I93&lt;&gt;0,G93&lt;&gt;0),I93/G93,0)</f>
        <v>0</v>
      </c>
      <c r="K93" s="7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30">
      <c r="A94" s="28"/>
      <c r="B94" s="28"/>
      <c r="C94" s="6" t="s">
        <v>78</v>
      </c>
      <c r="D94" s="7" t="s">
        <v>71</v>
      </c>
      <c r="E94" s="12"/>
      <c r="F94" s="6">
        <v>10</v>
      </c>
      <c r="G94" s="9">
        <f>SUM(G96:G99)</f>
        <v>0</v>
      </c>
      <c r="H94" s="34"/>
      <c r="I94" s="9">
        <f>SUM(I96:I99)</f>
        <v>0</v>
      </c>
      <c r="J94" s="61">
        <f>IF(AND(I94&lt;&gt;0,G94&lt;&gt;0),I94/G94,0)</f>
        <v>0</v>
      </c>
      <c r="K94" s="66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15">
      <c r="A96" s="28"/>
      <c r="B96" s="28"/>
      <c r="C96" s="34" t="s">
        <v>110</v>
      </c>
      <c r="D96" s="18" t="s">
        <v>107</v>
      </c>
      <c r="E96" s="19"/>
      <c r="F96" s="34">
        <v>10</v>
      </c>
      <c r="G96" s="19"/>
      <c r="H96" s="77"/>
      <c r="I96" s="19"/>
      <c r="J96" s="61">
        <f>IF(AND(I96&lt;&gt;0,G96&lt;&gt;0),I96/G96,0)</f>
        <v>0</v>
      </c>
      <c r="K96" s="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15">
      <c r="A97" s="28"/>
      <c r="B97" s="28"/>
      <c r="C97" s="34" t="s">
        <v>110</v>
      </c>
      <c r="D97" s="18" t="s">
        <v>108</v>
      </c>
      <c r="E97" s="19"/>
      <c r="F97" s="34">
        <v>10</v>
      </c>
      <c r="G97" s="19"/>
      <c r="H97" s="77"/>
      <c r="I97" s="19"/>
      <c r="J97" s="61">
        <f>IF(AND(I97&lt;&gt;0,G97&lt;&gt;0),I97/G97,0)</f>
        <v>0</v>
      </c>
      <c r="K97" s="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15">
      <c r="A98" s="28"/>
      <c r="B98" s="28"/>
      <c r="C98" s="53"/>
      <c r="D98" s="14" t="s">
        <v>109</v>
      </c>
      <c r="E98" s="53"/>
      <c r="F98" s="53"/>
      <c r="G98" s="53"/>
      <c r="H98" s="53"/>
      <c r="I98" s="53"/>
      <c r="J98" s="15"/>
      <c r="K98" s="6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15" hidden="1">
      <c r="A99" s="28"/>
      <c r="B99" s="28"/>
      <c r="C99" s="34"/>
      <c r="D99" s="18"/>
      <c r="E99" s="19"/>
      <c r="F99" s="6">
        <v>10</v>
      </c>
      <c r="G99" s="19"/>
      <c r="H99" s="77"/>
      <c r="I99" s="19"/>
      <c r="J99" s="61">
        <f>IF(AND(I99&lt;&gt;0,G99&lt;&gt;0),I99/G99,0)</f>
        <v>0</v>
      </c>
      <c r="K99" s="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15">
      <c r="A100" s="28"/>
      <c r="B100" s="28"/>
      <c r="C100" s="2" t="s">
        <v>135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1">
        <f>IF(AND(I100&lt;&gt;0,G100&lt;&gt;0),I100/G100,0)</f>
        <v>0</v>
      </c>
      <c r="K100" s="66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15">
      <c r="A101" s="28"/>
      <c r="B101" s="28"/>
      <c r="C101" s="34"/>
      <c r="D101" s="10"/>
      <c r="E101" s="34"/>
      <c r="F101" s="34"/>
      <c r="G101" s="34"/>
      <c r="H101" s="34"/>
      <c r="I101" s="34"/>
      <c r="J101" s="34"/>
      <c r="K101" s="66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1" customFormat="1" ht="15">
      <c r="A102" s="28"/>
      <c r="B102" s="28"/>
      <c r="C102" s="34" t="s">
        <v>110</v>
      </c>
      <c r="D102" s="18" t="s">
        <v>107</v>
      </c>
      <c r="E102" s="19"/>
      <c r="F102" s="6">
        <v>35</v>
      </c>
      <c r="G102" s="19"/>
      <c r="H102" s="77"/>
      <c r="I102" s="19"/>
      <c r="J102" s="61">
        <f>IF(AND(I102&lt;&gt;0,G102&lt;&gt;0),I102/G102,0)</f>
        <v>0</v>
      </c>
      <c r="K102" s="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7"/>
      <c r="I103" s="19"/>
      <c r="J103" s="61">
        <f>IF(AND(I103&lt;&gt;0,G103&lt;&gt;0),I103/G103,0)</f>
        <v>0</v>
      </c>
      <c r="K103" s="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15">
      <c r="A104" s="28"/>
      <c r="B104" s="28"/>
      <c r="C104" s="53"/>
      <c r="D104" s="14" t="s">
        <v>109</v>
      </c>
      <c r="E104" s="53"/>
      <c r="F104" s="53"/>
      <c r="G104" s="53"/>
      <c r="H104" s="53"/>
      <c r="I104" s="53"/>
      <c r="J104" s="15"/>
      <c r="K104" s="6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15" hidden="1">
      <c r="A105" s="28"/>
      <c r="B105" s="28"/>
      <c r="C105" s="34"/>
      <c r="D105" s="18"/>
      <c r="E105" s="19"/>
      <c r="F105" s="6">
        <v>35</v>
      </c>
      <c r="G105" s="19"/>
      <c r="H105" s="77"/>
      <c r="I105" s="19"/>
      <c r="J105" s="61">
        <f>IF(AND(I105&lt;&gt;0,G105&lt;&gt;0),I105/G105,0)</f>
        <v>0</v>
      </c>
      <c r="K105" s="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15">
      <c r="A106" s="28"/>
      <c r="B106" s="28"/>
      <c r="C106" s="2" t="s">
        <v>137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1">
        <f>IF(AND(I106&lt;&gt;0,G106&lt;&gt;0),I106/G106,0)</f>
        <v>0</v>
      </c>
      <c r="K106" s="66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15">
      <c r="A107" s="28"/>
      <c r="B107" s="28"/>
      <c r="C107" s="34"/>
      <c r="D107" s="10"/>
      <c r="E107" s="34"/>
      <c r="F107" s="34"/>
      <c r="G107" s="34"/>
      <c r="H107" s="34"/>
      <c r="I107" s="34"/>
      <c r="J107" s="34"/>
      <c r="K107" s="66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15">
      <c r="A108" s="28"/>
      <c r="B108" s="28"/>
      <c r="C108" s="34" t="s">
        <v>110</v>
      </c>
      <c r="D108" s="18" t="s">
        <v>107</v>
      </c>
      <c r="E108" s="19"/>
      <c r="F108" s="6">
        <v>110</v>
      </c>
      <c r="G108" s="19"/>
      <c r="H108" s="77"/>
      <c r="I108" s="19"/>
      <c r="J108" s="61">
        <f>IF(AND(I108&lt;&gt;0,G108&lt;&gt;0),I108/G108,0)</f>
        <v>0</v>
      </c>
      <c r="K108" s="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7"/>
      <c r="I109" s="19"/>
      <c r="J109" s="61">
        <f>IF(AND(I109&lt;&gt;0,G109&lt;&gt;0),I109/G109,0)</f>
        <v>0</v>
      </c>
      <c r="K109" s="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15">
      <c r="A110" s="28"/>
      <c r="B110" s="28"/>
      <c r="C110" s="53"/>
      <c r="D110" s="14" t="s">
        <v>109</v>
      </c>
      <c r="E110" s="53"/>
      <c r="F110" s="53"/>
      <c r="G110" s="53"/>
      <c r="H110" s="53"/>
      <c r="I110" s="53"/>
      <c r="J110" s="15"/>
      <c r="K110" s="6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3:11" s="11" customFormat="1" ht="15" hidden="1">
      <c r="C111" s="34"/>
      <c r="D111" s="18"/>
      <c r="E111" s="19"/>
      <c r="F111" s="6">
        <v>110</v>
      </c>
      <c r="G111" s="19"/>
      <c r="H111" s="77"/>
      <c r="I111" s="19"/>
      <c r="J111" s="61">
        <f>IF(AND(I111&lt;&gt;0,G111&lt;&gt;0),I111/G111,0)</f>
        <v>0</v>
      </c>
      <c r="K111" s="71"/>
    </row>
    <row r="112" spans="1:125" s="4" customFormat="1" ht="15.75" thickBot="1">
      <c r="A112" s="28"/>
      <c r="B112" s="28"/>
      <c r="C112" s="54"/>
      <c r="D112" s="55"/>
      <c r="E112" s="56"/>
      <c r="F112" s="54"/>
      <c r="G112" s="56"/>
      <c r="H112" s="56"/>
      <c r="I112" s="56"/>
      <c r="J112" s="57"/>
      <c r="K112" s="74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15">
      <c r="A113" s="28"/>
      <c r="B113" s="28"/>
      <c r="C113" s="58" t="s">
        <v>8</v>
      </c>
      <c r="D113" s="107" t="s">
        <v>9</v>
      </c>
      <c r="E113" s="108"/>
      <c r="F113" s="108"/>
      <c r="G113" s="108"/>
      <c r="H113" s="108"/>
      <c r="I113" s="108"/>
      <c r="J113" s="108"/>
      <c r="K113" s="109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15">
      <c r="A114" s="28"/>
      <c r="B114" s="28"/>
      <c r="C114" s="6" t="s">
        <v>80</v>
      </c>
      <c r="D114" s="44" t="s">
        <v>130</v>
      </c>
      <c r="E114" s="6"/>
      <c r="F114" s="6">
        <v>0.4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6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6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15">
      <c r="A116" s="28"/>
      <c r="B116" s="28"/>
      <c r="C116" s="34" t="s">
        <v>110</v>
      </c>
      <c r="D116" s="18" t="s">
        <v>107</v>
      </c>
      <c r="E116" s="19"/>
      <c r="F116" s="34"/>
      <c r="G116" s="19"/>
      <c r="H116" s="19"/>
      <c r="I116" s="19"/>
      <c r="J116" s="16"/>
      <c r="K116" s="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15">
      <c r="A117" s="28"/>
      <c r="B117" s="28"/>
      <c r="C117" s="34" t="s">
        <v>110</v>
      </c>
      <c r="D117" s="18" t="s">
        <v>108</v>
      </c>
      <c r="E117" s="19"/>
      <c r="F117" s="34"/>
      <c r="G117" s="19"/>
      <c r="H117" s="19"/>
      <c r="I117" s="19"/>
      <c r="J117" s="16"/>
      <c r="K117" s="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15">
      <c r="A118" s="28"/>
      <c r="B118" s="28"/>
      <c r="C118" s="73"/>
      <c r="D118" s="14" t="s">
        <v>109</v>
      </c>
      <c r="E118" s="73"/>
      <c r="F118" s="73"/>
      <c r="G118" s="73"/>
      <c r="H118" s="73"/>
      <c r="I118" s="73"/>
      <c r="J118" s="15"/>
      <c r="K118" s="6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15">
      <c r="A119" s="28"/>
      <c r="B119" s="28"/>
      <c r="C119" s="34"/>
      <c r="D119" s="18"/>
      <c r="E119" s="19"/>
      <c r="F119" s="6"/>
      <c r="G119" s="19"/>
      <c r="H119" s="19"/>
      <c r="I119" s="19"/>
      <c r="J119" s="34"/>
      <c r="K119" s="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15">
      <c r="A120" s="28"/>
      <c r="B120" s="28"/>
      <c r="C120" s="2" t="s">
        <v>142</v>
      </c>
      <c r="D120" s="44" t="s">
        <v>130</v>
      </c>
      <c r="E120" s="6"/>
      <c r="F120" s="6" t="s">
        <v>79</v>
      </c>
      <c r="G120" s="9">
        <f>SUM(G121:G125)</f>
        <v>0</v>
      </c>
      <c r="H120" s="9">
        <f>SUM(H121:H125)</f>
        <v>0</v>
      </c>
      <c r="I120" s="9">
        <f>SUM(I121:I125)</f>
        <v>0</v>
      </c>
      <c r="J120" s="34"/>
      <c r="K120" s="6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1" customFormat="1" ht="15">
      <c r="A121" s="28"/>
      <c r="B121" s="28"/>
      <c r="C121" s="34"/>
      <c r="D121" s="10"/>
      <c r="E121" s="34"/>
      <c r="F121" s="34"/>
      <c r="G121" s="34"/>
      <c r="H121" s="34"/>
      <c r="I121" s="34"/>
      <c r="J121" s="34"/>
      <c r="K121" s="6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15">
      <c r="A122" s="28"/>
      <c r="B122" s="28"/>
      <c r="C122" s="34" t="s">
        <v>110</v>
      </c>
      <c r="D122" s="18" t="s">
        <v>107</v>
      </c>
      <c r="E122" s="19"/>
      <c r="F122" s="34"/>
      <c r="G122" s="19"/>
      <c r="H122" s="19"/>
      <c r="I122" s="19"/>
      <c r="J122" s="16"/>
      <c r="K122" s="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15">
      <c r="A123" s="28"/>
      <c r="B123" s="28"/>
      <c r="C123" s="34" t="s">
        <v>110</v>
      </c>
      <c r="D123" s="18" t="s">
        <v>108</v>
      </c>
      <c r="E123" s="19"/>
      <c r="F123" s="34"/>
      <c r="G123" s="19"/>
      <c r="H123" s="19"/>
      <c r="I123" s="19"/>
      <c r="J123" s="16"/>
      <c r="K123" s="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15">
      <c r="A124" s="28"/>
      <c r="B124" s="28"/>
      <c r="C124" s="53"/>
      <c r="D124" s="14" t="s">
        <v>109</v>
      </c>
      <c r="E124" s="53"/>
      <c r="F124" s="53"/>
      <c r="G124" s="53"/>
      <c r="H124" s="53"/>
      <c r="I124" s="53"/>
      <c r="J124" s="15"/>
      <c r="K124" s="6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15">
      <c r="A125" s="28"/>
      <c r="B125" s="28"/>
      <c r="C125" s="34"/>
      <c r="D125" s="18"/>
      <c r="E125" s="19"/>
      <c r="F125" s="6"/>
      <c r="G125" s="19"/>
      <c r="H125" s="19"/>
      <c r="I125" s="19"/>
      <c r="J125" s="34"/>
      <c r="K125" s="71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15" customHeight="1">
      <c r="A126" s="28"/>
      <c r="B126" s="28"/>
      <c r="C126" s="59" t="s">
        <v>10</v>
      </c>
      <c r="D126" s="90" t="s">
        <v>11</v>
      </c>
      <c r="E126" s="91"/>
      <c r="F126" s="91"/>
      <c r="G126" s="91"/>
      <c r="H126" s="91"/>
      <c r="I126" s="91"/>
      <c r="J126" s="91"/>
      <c r="K126" s="92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1" customFormat="1" ht="15">
      <c r="A127" s="28"/>
      <c r="B127" s="28"/>
      <c r="C127" s="6" t="s">
        <v>81</v>
      </c>
      <c r="D127" s="8" t="s">
        <v>82</v>
      </c>
      <c r="E127" s="6"/>
      <c r="F127" s="6"/>
      <c r="G127" s="34"/>
      <c r="H127" s="9">
        <f>SUM(H128:H132)</f>
        <v>0</v>
      </c>
      <c r="I127" s="9">
        <f>SUM(I128:I132)</f>
        <v>0</v>
      </c>
      <c r="J127" s="34"/>
      <c r="K127" s="6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15">
      <c r="A128" s="28"/>
      <c r="B128" s="28"/>
      <c r="C128" s="34"/>
      <c r="D128" s="10"/>
      <c r="E128" s="34"/>
      <c r="F128" s="34"/>
      <c r="G128" s="34"/>
      <c r="H128" s="34"/>
      <c r="I128" s="34"/>
      <c r="J128" s="34"/>
      <c r="K128" s="6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15">
      <c r="A129" s="28"/>
      <c r="B129" s="28"/>
      <c r="C129" s="34" t="s">
        <v>110</v>
      </c>
      <c r="D129" s="18" t="s">
        <v>107</v>
      </c>
      <c r="E129" s="19"/>
      <c r="F129" s="34"/>
      <c r="G129" s="34"/>
      <c r="H129" s="19"/>
      <c r="I129" s="19"/>
      <c r="J129" s="34"/>
      <c r="K129" s="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15">
      <c r="A130" s="28"/>
      <c r="B130" s="28"/>
      <c r="C130" s="34" t="s">
        <v>110</v>
      </c>
      <c r="D130" s="18" t="s">
        <v>108</v>
      </c>
      <c r="E130" s="19"/>
      <c r="F130" s="34"/>
      <c r="G130" s="34"/>
      <c r="H130" s="19"/>
      <c r="I130" s="19"/>
      <c r="J130" s="34"/>
      <c r="K130" s="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15">
      <c r="A131" s="28"/>
      <c r="B131" s="28"/>
      <c r="C131" s="53"/>
      <c r="D131" s="14" t="s">
        <v>109</v>
      </c>
      <c r="E131" s="53"/>
      <c r="F131" s="53"/>
      <c r="G131" s="53"/>
      <c r="H131" s="53"/>
      <c r="I131" s="53"/>
      <c r="J131" s="15"/>
      <c r="K131" s="6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15">
      <c r="A132" s="28"/>
      <c r="B132" s="28"/>
      <c r="C132" s="34"/>
      <c r="D132" s="18"/>
      <c r="E132" s="19"/>
      <c r="F132" s="6"/>
      <c r="G132" s="34"/>
      <c r="H132" s="19"/>
      <c r="I132" s="19"/>
      <c r="J132" s="34"/>
      <c r="K132" s="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1" customFormat="1" ht="15">
      <c r="A133" s="28"/>
      <c r="B133" s="28"/>
      <c r="C133" s="6" t="s">
        <v>96</v>
      </c>
      <c r="D133" s="8" t="s">
        <v>83</v>
      </c>
      <c r="E133" s="6"/>
      <c r="F133" s="6"/>
      <c r="G133" s="34"/>
      <c r="H133" s="9">
        <f>SUM(H134:H138)</f>
        <v>0</v>
      </c>
      <c r="I133" s="9">
        <f>SUM(I134:I138)</f>
        <v>0</v>
      </c>
      <c r="J133" s="34"/>
      <c r="K133" s="6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15">
      <c r="A134" s="28"/>
      <c r="B134" s="28"/>
      <c r="C134" s="34"/>
      <c r="D134" s="10"/>
      <c r="E134" s="34"/>
      <c r="F134" s="34"/>
      <c r="G134" s="34"/>
      <c r="H134" s="34"/>
      <c r="I134" s="34"/>
      <c r="J134" s="34"/>
      <c r="K134" s="66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15">
      <c r="A135" s="28"/>
      <c r="B135" s="28"/>
      <c r="C135" s="34" t="s">
        <v>110</v>
      </c>
      <c r="D135" s="18" t="s">
        <v>107</v>
      </c>
      <c r="E135" s="19"/>
      <c r="F135" s="34"/>
      <c r="G135" s="34"/>
      <c r="H135" s="19"/>
      <c r="I135" s="19"/>
      <c r="J135" s="34"/>
      <c r="K135" s="71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15">
      <c r="A136" s="28"/>
      <c r="B136" s="28"/>
      <c r="C136" s="34" t="s">
        <v>110</v>
      </c>
      <c r="D136" s="18" t="s">
        <v>108</v>
      </c>
      <c r="E136" s="19"/>
      <c r="F136" s="34"/>
      <c r="G136" s="34"/>
      <c r="H136" s="19"/>
      <c r="I136" s="19"/>
      <c r="J136" s="34"/>
      <c r="K136" s="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15">
      <c r="A137" s="28"/>
      <c r="B137" s="28"/>
      <c r="C137" s="53"/>
      <c r="D137" s="14" t="s">
        <v>109</v>
      </c>
      <c r="E137" s="53"/>
      <c r="F137" s="53"/>
      <c r="G137" s="53"/>
      <c r="H137" s="53"/>
      <c r="I137" s="53"/>
      <c r="J137" s="15"/>
      <c r="K137" s="6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5">
      <c r="A138" s="28"/>
      <c r="B138" s="28"/>
      <c r="C138" s="34"/>
      <c r="D138" s="18"/>
      <c r="E138" s="19"/>
      <c r="F138" s="6"/>
      <c r="G138" s="34"/>
      <c r="H138" s="19"/>
      <c r="I138" s="19"/>
      <c r="J138" s="34"/>
      <c r="K138" s="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1" customFormat="1" ht="15">
      <c r="A139" s="28"/>
      <c r="B139" s="28"/>
      <c r="C139" s="6" t="s">
        <v>97</v>
      </c>
      <c r="D139" s="8" t="s">
        <v>84</v>
      </c>
      <c r="E139" s="6"/>
      <c r="F139" s="6"/>
      <c r="G139" s="34"/>
      <c r="H139" s="9">
        <f>SUM(H140:H144)</f>
        <v>0</v>
      </c>
      <c r="I139" s="9">
        <f>SUM(I140:I144)</f>
        <v>0</v>
      </c>
      <c r="J139" s="34"/>
      <c r="K139" s="6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15">
      <c r="A140" s="28"/>
      <c r="B140" s="28"/>
      <c r="C140" s="34"/>
      <c r="D140" s="10"/>
      <c r="E140" s="34"/>
      <c r="F140" s="34"/>
      <c r="G140" s="34"/>
      <c r="H140" s="34"/>
      <c r="I140" s="34"/>
      <c r="J140" s="34"/>
      <c r="K140" s="6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15">
      <c r="A141" s="28"/>
      <c r="B141" s="28"/>
      <c r="C141" s="34" t="s">
        <v>110</v>
      </c>
      <c r="D141" s="18" t="s">
        <v>107</v>
      </c>
      <c r="E141" s="19"/>
      <c r="F141" s="34"/>
      <c r="G141" s="34"/>
      <c r="H141" s="19"/>
      <c r="I141" s="19"/>
      <c r="J141" s="34"/>
      <c r="K141" s="71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15">
      <c r="A142" s="28"/>
      <c r="B142" s="28"/>
      <c r="C142" s="34" t="s">
        <v>110</v>
      </c>
      <c r="D142" s="18" t="s">
        <v>108</v>
      </c>
      <c r="E142" s="19"/>
      <c r="F142" s="34"/>
      <c r="G142" s="34"/>
      <c r="H142" s="19"/>
      <c r="I142" s="19"/>
      <c r="J142" s="34"/>
      <c r="K142" s="7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15">
      <c r="A143" s="28"/>
      <c r="B143" s="28"/>
      <c r="C143" s="53"/>
      <c r="D143" s="14" t="s">
        <v>109</v>
      </c>
      <c r="E143" s="53"/>
      <c r="F143" s="53"/>
      <c r="G143" s="53"/>
      <c r="H143" s="53"/>
      <c r="I143" s="53"/>
      <c r="J143" s="15"/>
      <c r="K143" s="6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15">
      <c r="A144" s="28"/>
      <c r="B144" s="28"/>
      <c r="C144" s="34"/>
      <c r="D144" s="18"/>
      <c r="E144" s="19"/>
      <c r="F144" s="6"/>
      <c r="G144" s="34"/>
      <c r="H144" s="19"/>
      <c r="I144" s="19"/>
      <c r="J144" s="34"/>
      <c r="K144" s="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1" customFormat="1" ht="15">
      <c r="A145" s="28"/>
      <c r="B145" s="28"/>
      <c r="C145" s="6" t="s">
        <v>98</v>
      </c>
      <c r="D145" s="8" t="s">
        <v>85</v>
      </c>
      <c r="E145" s="6"/>
      <c r="F145" s="6"/>
      <c r="G145" s="34"/>
      <c r="H145" s="9">
        <f>SUM(H146:H150)</f>
        <v>0</v>
      </c>
      <c r="I145" s="9">
        <f>SUM(I146:I150)</f>
        <v>0</v>
      </c>
      <c r="J145" s="34"/>
      <c r="K145" s="66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15">
      <c r="A146" s="28"/>
      <c r="B146" s="28"/>
      <c r="C146" s="34"/>
      <c r="D146" s="10"/>
      <c r="E146" s="34"/>
      <c r="F146" s="34"/>
      <c r="G146" s="34"/>
      <c r="H146" s="34"/>
      <c r="I146" s="34"/>
      <c r="J146" s="34"/>
      <c r="K146" s="6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15">
      <c r="A147" s="28"/>
      <c r="B147" s="28"/>
      <c r="C147" s="34" t="s">
        <v>110</v>
      </c>
      <c r="D147" s="18" t="s">
        <v>107</v>
      </c>
      <c r="E147" s="19"/>
      <c r="F147" s="34"/>
      <c r="G147" s="34"/>
      <c r="H147" s="19"/>
      <c r="I147" s="19"/>
      <c r="J147" s="34"/>
      <c r="K147" s="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15">
      <c r="A148" s="28"/>
      <c r="B148" s="28"/>
      <c r="C148" s="34" t="s">
        <v>110</v>
      </c>
      <c r="D148" s="18" t="s">
        <v>108</v>
      </c>
      <c r="E148" s="19"/>
      <c r="F148" s="34"/>
      <c r="G148" s="34"/>
      <c r="H148" s="19"/>
      <c r="I148" s="19"/>
      <c r="J148" s="34"/>
      <c r="K148" s="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15">
      <c r="A149" s="28"/>
      <c r="B149" s="28"/>
      <c r="C149" s="53"/>
      <c r="D149" s="14" t="s">
        <v>109</v>
      </c>
      <c r="E149" s="53"/>
      <c r="F149" s="53"/>
      <c r="G149" s="53"/>
      <c r="H149" s="53"/>
      <c r="I149" s="53"/>
      <c r="J149" s="15"/>
      <c r="K149" s="6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15">
      <c r="A150" s="28"/>
      <c r="B150" s="28"/>
      <c r="C150" s="34"/>
      <c r="D150" s="18"/>
      <c r="E150" s="19"/>
      <c r="F150" s="6"/>
      <c r="G150" s="34"/>
      <c r="H150" s="19"/>
      <c r="I150" s="19"/>
      <c r="J150" s="34"/>
      <c r="K150" s="71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15">
      <c r="A151" s="28"/>
      <c r="B151" s="28"/>
      <c r="C151" s="6" t="s">
        <v>99</v>
      </c>
      <c r="D151" s="8" t="s">
        <v>86</v>
      </c>
      <c r="E151" s="6"/>
      <c r="F151" s="6"/>
      <c r="G151" s="34"/>
      <c r="H151" s="9">
        <f>SUM(H152:H156)</f>
        <v>0</v>
      </c>
      <c r="I151" s="9">
        <f>SUM(I152:I156)</f>
        <v>0</v>
      </c>
      <c r="J151" s="34"/>
      <c r="K151" s="66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5">
      <c r="A152" s="28"/>
      <c r="B152" s="28"/>
      <c r="C152" s="34"/>
      <c r="D152" s="10"/>
      <c r="E152" s="34"/>
      <c r="F152" s="34"/>
      <c r="G152" s="34"/>
      <c r="H152" s="34"/>
      <c r="I152" s="34"/>
      <c r="J152" s="34"/>
      <c r="K152" s="66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5">
      <c r="A153" s="28"/>
      <c r="B153" s="28"/>
      <c r="C153" s="34" t="s">
        <v>110</v>
      </c>
      <c r="D153" s="18" t="s">
        <v>107</v>
      </c>
      <c r="E153" s="19"/>
      <c r="F153" s="34"/>
      <c r="G153" s="34"/>
      <c r="H153" s="19"/>
      <c r="I153" s="19"/>
      <c r="J153" s="34"/>
      <c r="K153" s="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5">
      <c r="A154" s="28"/>
      <c r="B154" s="28"/>
      <c r="C154" s="34" t="s">
        <v>110</v>
      </c>
      <c r="D154" s="18" t="s">
        <v>108</v>
      </c>
      <c r="E154" s="19"/>
      <c r="F154" s="34"/>
      <c r="G154" s="34"/>
      <c r="H154" s="19"/>
      <c r="I154" s="19"/>
      <c r="J154" s="34"/>
      <c r="K154" s="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5">
      <c r="A155" s="28"/>
      <c r="B155" s="28"/>
      <c r="C155" s="53"/>
      <c r="D155" s="14" t="s">
        <v>109</v>
      </c>
      <c r="E155" s="53"/>
      <c r="F155" s="53"/>
      <c r="G155" s="53"/>
      <c r="H155" s="53"/>
      <c r="I155" s="53"/>
      <c r="J155" s="15"/>
      <c r="K155" s="6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5">
      <c r="A156" s="28"/>
      <c r="B156" s="28"/>
      <c r="C156" s="34"/>
      <c r="D156" s="18"/>
      <c r="E156" s="19"/>
      <c r="F156" s="6"/>
      <c r="G156" s="34"/>
      <c r="H156" s="19"/>
      <c r="I156" s="19"/>
      <c r="J156" s="34"/>
      <c r="K156" s="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15">
      <c r="A157" s="28"/>
      <c r="B157" s="28"/>
      <c r="C157" s="6" t="s">
        <v>100</v>
      </c>
      <c r="D157" s="8" t="s">
        <v>87</v>
      </c>
      <c r="E157" s="6"/>
      <c r="F157" s="6"/>
      <c r="G157" s="34"/>
      <c r="H157" s="9">
        <f>SUM(H158:H162)</f>
        <v>0</v>
      </c>
      <c r="I157" s="9">
        <f>SUM(I158:I162)</f>
        <v>0</v>
      </c>
      <c r="J157" s="34"/>
      <c r="K157" s="66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5">
      <c r="A158" s="28"/>
      <c r="B158" s="28"/>
      <c r="C158" s="34"/>
      <c r="D158" s="10"/>
      <c r="E158" s="34"/>
      <c r="F158" s="34"/>
      <c r="G158" s="34"/>
      <c r="H158" s="34"/>
      <c r="I158" s="34"/>
      <c r="J158" s="34"/>
      <c r="K158" s="66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5">
      <c r="A159" s="28"/>
      <c r="B159" s="28"/>
      <c r="C159" s="34" t="s">
        <v>110</v>
      </c>
      <c r="D159" s="18" t="s">
        <v>107</v>
      </c>
      <c r="E159" s="19"/>
      <c r="F159" s="34"/>
      <c r="G159" s="34"/>
      <c r="H159" s="19"/>
      <c r="I159" s="19"/>
      <c r="J159" s="34"/>
      <c r="K159" s="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5">
      <c r="A160" s="28"/>
      <c r="B160" s="28"/>
      <c r="C160" s="34" t="s">
        <v>110</v>
      </c>
      <c r="D160" s="18" t="s">
        <v>108</v>
      </c>
      <c r="E160" s="19"/>
      <c r="F160" s="34"/>
      <c r="G160" s="34"/>
      <c r="H160" s="19"/>
      <c r="I160" s="19"/>
      <c r="J160" s="34"/>
      <c r="K160" s="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5">
      <c r="A161" s="28"/>
      <c r="B161" s="28"/>
      <c r="C161" s="53"/>
      <c r="D161" s="14" t="s">
        <v>109</v>
      </c>
      <c r="E161" s="53"/>
      <c r="F161" s="53"/>
      <c r="G161" s="53"/>
      <c r="H161" s="53"/>
      <c r="I161" s="53"/>
      <c r="J161" s="15"/>
      <c r="K161" s="6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5">
      <c r="A162" s="28"/>
      <c r="B162" s="28"/>
      <c r="C162" s="34"/>
      <c r="D162" s="18"/>
      <c r="E162" s="19"/>
      <c r="F162" s="6"/>
      <c r="G162" s="34"/>
      <c r="H162" s="19"/>
      <c r="I162" s="19"/>
      <c r="J162" s="34"/>
      <c r="K162" s="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1" customFormat="1" ht="15">
      <c r="A163" s="28"/>
      <c r="B163" s="28"/>
      <c r="C163" s="6" t="s">
        <v>101</v>
      </c>
      <c r="D163" s="8" t="s">
        <v>88</v>
      </c>
      <c r="E163" s="6"/>
      <c r="F163" s="6"/>
      <c r="G163" s="34"/>
      <c r="H163" s="9">
        <f>SUM(H164:H168)</f>
        <v>0</v>
      </c>
      <c r="I163" s="9">
        <f>SUM(I164:I168)</f>
        <v>0</v>
      </c>
      <c r="J163" s="34"/>
      <c r="K163" s="66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4" customFormat="1" ht="15">
      <c r="A164" s="28"/>
      <c r="B164" s="28"/>
      <c r="C164" s="34"/>
      <c r="D164" s="10"/>
      <c r="E164" s="34"/>
      <c r="F164" s="34"/>
      <c r="G164" s="34"/>
      <c r="H164" s="34"/>
      <c r="I164" s="34"/>
      <c r="J164" s="34"/>
      <c r="K164" s="66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4" customFormat="1" ht="15">
      <c r="A165" s="28"/>
      <c r="B165" s="28"/>
      <c r="C165" s="34" t="s">
        <v>110</v>
      </c>
      <c r="D165" s="18" t="s">
        <v>107</v>
      </c>
      <c r="E165" s="19"/>
      <c r="F165" s="34"/>
      <c r="G165" s="34"/>
      <c r="H165" s="19"/>
      <c r="I165" s="19"/>
      <c r="J165" s="34"/>
      <c r="K165" s="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15">
      <c r="A166" s="28"/>
      <c r="B166" s="28"/>
      <c r="C166" s="34" t="s">
        <v>110</v>
      </c>
      <c r="D166" s="18" t="s">
        <v>108</v>
      </c>
      <c r="E166" s="19"/>
      <c r="F166" s="34"/>
      <c r="G166" s="34"/>
      <c r="H166" s="19"/>
      <c r="I166" s="19"/>
      <c r="J166" s="34"/>
      <c r="K166" s="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15">
      <c r="A167" s="28"/>
      <c r="B167" s="28"/>
      <c r="C167" s="53"/>
      <c r="D167" s="14" t="s">
        <v>109</v>
      </c>
      <c r="E167" s="53"/>
      <c r="F167" s="53"/>
      <c r="G167" s="53"/>
      <c r="H167" s="53"/>
      <c r="I167" s="53"/>
      <c r="J167" s="15"/>
      <c r="K167" s="6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15">
      <c r="A168" s="28"/>
      <c r="B168" s="28"/>
      <c r="C168" s="34"/>
      <c r="D168" s="18"/>
      <c r="E168" s="19"/>
      <c r="F168" s="6"/>
      <c r="G168" s="34"/>
      <c r="H168" s="19"/>
      <c r="I168" s="19"/>
      <c r="J168" s="34"/>
      <c r="K168" s="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5">
      <c r="A169" s="28"/>
      <c r="B169" s="28"/>
      <c r="C169" s="6" t="s">
        <v>102</v>
      </c>
      <c r="D169" s="8" t="s">
        <v>89</v>
      </c>
      <c r="E169" s="6"/>
      <c r="F169" s="6"/>
      <c r="G169" s="34"/>
      <c r="H169" s="9">
        <f>SUM(H170:H174)</f>
        <v>0</v>
      </c>
      <c r="I169" s="9">
        <f>SUM(I170:I174)</f>
        <v>0</v>
      </c>
      <c r="J169" s="34"/>
      <c r="K169" s="66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15">
      <c r="A170" s="28"/>
      <c r="B170" s="28"/>
      <c r="C170" s="34"/>
      <c r="D170" s="10"/>
      <c r="E170" s="34"/>
      <c r="F170" s="34"/>
      <c r="G170" s="34"/>
      <c r="H170" s="34"/>
      <c r="I170" s="34"/>
      <c r="J170" s="34"/>
      <c r="K170" s="66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15">
      <c r="A171" s="28"/>
      <c r="B171" s="28"/>
      <c r="C171" s="34" t="s">
        <v>110</v>
      </c>
      <c r="D171" s="18" t="s">
        <v>107</v>
      </c>
      <c r="E171" s="19"/>
      <c r="F171" s="34"/>
      <c r="G171" s="34"/>
      <c r="H171" s="19"/>
      <c r="I171" s="19"/>
      <c r="J171" s="34"/>
      <c r="K171" s="71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4" customFormat="1" ht="15">
      <c r="A172" s="28"/>
      <c r="B172" s="28"/>
      <c r="C172" s="34" t="s">
        <v>110</v>
      </c>
      <c r="D172" s="18" t="s">
        <v>108</v>
      </c>
      <c r="E172" s="19"/>
      <c r="F172" s="34"/>
      <c r="G172" s="34"/>
      <c r="H172" s="19"/>
      <c r="I172" s="19"/>
      <c r="J172" s="34"/>
      <c r="K172" s="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15">
      <c r="A173" s="28"/>
      <c r="B173" s="28"/>
      <c r="C173" s="53"/>
      <c r="D173" s="14" t="s">
        <v>109</v>
      </c>
      <c r="E173" s="53"/>
      <c r="F173" s="53"/>
      <c r="G173" s="53"/>
      <c r="H173" s="53"/>
      <c r="I173" s="53"/>
      <c r="J173" s="15"/>
      <c r="K173" s="6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15">
      <c r="A174" s="28"/>
      <c r="B174" s="28"/>
      <c r="C174" s="34"/>
      <c r="D174" s="18"/>
      <c r="E174" s="19"/>
      <c r="F174" s="6"/>
      <c r="G174" s="34"/>
      <c r="H174" s="19"/>
      <c r="I174" s="19"/>
      <c r="J174" s="34"/>
      <c r="K174" s="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4" customFormat="1" ht="15">
      <c r="A175" s="28"/>
      <c r="B175" s="28"/>
      <c r="C175" s="6" t="s">
        <v>103</v>
      </c>
      <c r="D175" s="8" t="s">
        <v>90</v>
      </c>
      <c r="E175" s="6"/>
      <c r="F175" s="6"/>
      <c r="G175" s="34"/>
      <c r="H175" s="9">
        <f>SUM(H176:H180)</f>
        <v>0</v>
      </c>
      <c r="I175" s="9">
        <f>SUM(I176:I180)</f>
        <v>0</v>
      </c>
      <c r="J175" s="34"/>
      <c r="K175" s="66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11" customFormat="1" ht="15">
      <c r="A176" s="28"/>
      <c r="B176" s="28"/>
      <c r="C176" s="34"/>
      <c r="D176" s="10"/>
      <c r="E176" s="34"/>
      <c r="F176" s="34"/>
      <c r="G176" s="34"/>
      <c r="H176" s="34"/>
      <c r="I176" s="34"/>
      <c r="J176" s="34"/>
      <c r="K176" s="66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4" customFormat="1" ht="15">
      <c r="A177" s="28"/>
      <c r="B177" s="28"/>
      <c r="C177" s="34" t="s">
        <v>110</v>
      </c>
      <c r="D177" s="18" t="s">
        <v>107</v>
      </c>
      <c r="E177" s="19"/>
      <c r="F177" s="34"/>
      <c r="G177" s="34"/>
      <c r="H177" s="19"/>
      <c r="I177" s="19"/>
      <c r="J177" s="34"/>
      <c r="K177" s="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4" customFormat="1" ht="15">
      <c r="A178" s="28"/>
      <c r="B178" s="28"/>
      <c r="C178" s="34" t="s">
        <v>110</v>
      </c>
      <c r="D178" s="18" t="s">
        <v>108</v>
      </c>
      <c r="E178" s="19"/>
      <c r="F178" s="34"/>
      <c r="G178" s="34"/>
      <c r="H178" s="19"/>
      <c r="I178" s="19"/>
      <c r="J178" s="34"/>
      <c r="K178" s="71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4" customFormat="1" ht="15">
      <c r="A179" s="28"/>
      <c r="B179" s="28"/>
      <c r="C179" s="53"/>
      <c r="D179" s="14" t="s">
        <v>109</v>
      </c>
      <c r="E179" s="53"/>
      <c r="F179" s="53"/>
      <c r="G179" s="53"/>
      <c r="H179" s="53"/>
      <c r="I179" s="53"/>
      <c r="J179" s="15"/>
      <c r="K179" s="6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4" customFormat="1" ht="15.75" customHeight="1">
      <c r="A180" s="28"/>
      <c r="B180" s="28"/>
      <c r="C180" s="34"/>
      <c r="D180" s="18"/>
      <c r="E180" s="19"/>
      <c r="F180" s="6"/>
      <c r="G180" s="34"/>
      <c r="H180" s="19"/>
      <c r="I180" s="19"/>
      <c r="J180" s="34"/>
      <c r="K180" s="71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s="28" customFormat="1" ht="15">
      <c r="C181" s="34"/>
      <c r="D181" s="10"/>
      <c r="E181" s="34"/>
      <c r="F181" s="34"/>
      <c r="G181" s="34"/>
      <c r="H181" s="34"/>
      <c r="I181" s="34"/>
      <c r="J181" s="34"/>
      <c r="K181" s="66"/>
    </row>
    <row r="182" spans="3:11" s="28" customFormat="1" ht="15" customHeight="1">
      <c r="C182" s="59" t="s">
        <v>12</v>
      </c>
      <c r="D182" s="93" t="s">
        <v>13</v>
      </c>
      <c r="E182" s="94"/>
      <c r="F182" s="94"/>
      <c r="G182" s="94"/>
      <c r="H182" s="94"/>
      <c r="I182" s="94"/>
      <c r="J182" s="94"/>
      <c r="K182" s="95"/>
    </row>
    <row r="183" spans="3:11" s="28" customFormat="1" ht="15">
      <c r="C183" s="59"/>
      <c r="D183" s="60"/>
      <c r="E183" s="20"/>
      <c r="F183" s="6"/>
      <c r="G183" s="34"/>
      <c r="H183" s="9">
        <f>SUM(H184:H188)</f>
        <v>0</v>
      </c>
      <c r="I183" s="9">
        <f>SUM(I184:I188)</f>
        <v>0</v>
      </c>
      <c r="J183" s="34"/>
      <c r="K183" s="66"/>
    </row>
    <row r="184" spans="3:11" s="28" customFormat="1" ht="15">
      <c r="C184" s="34"/>
      <c r="D184" s="10"/>
      <c r="E184" s="34"/>
      <c r="F184" s="34"/>
      <c r="G184" s="34"/>
      <c r="H184" s="34"/>
      <c r="I184" s="34"/>
      <c r="J184" s="34"/>
      <c r="K184" s="66"/>
    </row>
    <row r="185" spans="3:11" s="28" customFormat="1" ht="15">
      <c r="C185" s="34" t="s">
        <v>110</v>
      </c>
      <c r="D185" s="18" t="s">
        <v>107</v>
      </c>
      <c r="E185" s="19"/>
      <c r="F185" s="34"/>
      <c r="G185" s="34"/>
      <c r="H185" s="19"/>
      <c r="I185" s="19"/>
      <c r="J185" s="34"/>
      <c r="K185" s="71"/>
    </row>
    <row r="186" spans="3:11" s="28" customFormat="1" ht="15">
      <c r="C186" s="34" t="s">
        <v>110</v>
      </c>
      <c r="D186" s="18" t="s">
        <v>108</v>
      </c>
      <c r="E186" s="19"/>
      <c r="F186" s="34"/>
      <c r="G186" s="34"/>
      <c r="H186" s="19"/>
      <c r="I186" s="19"/>
      <c r="J186" s="34"/>
      <c r="K186" s="71"/>
    </row>
    <row r="187" spans="3:11" s="28" customFormat="1" ht="15">
      <c r="C187" s="53"/>
      <c r="D187" s="14" t="s">
        <v>109</v>
      </c>
      <c r="E187" s="53"/>
      <c r="F187" s="53"/>
      <c r="G187" s="53"/>
      <c r="H187" s="53"/>
      <c r="I187" s="53"/>
      <c r="J187" s="15"/>
      <c r="K187" s="68"/>
    </row>
    <row r="188" spans="3:11" s="28" customFormat="1" ht="15">
      <c r="C188" s="34"/>
      <c r="D188" s="18"/>
      <c r="E188" s="19"/>
      <c r="F188" s="6"/>
      <c r="G188" s="34"/>
      <c r="H188" s="19"/>
      <c r="I188" s="19"/>
      <c r="J188" s="34"/>
      <c r="K188" s="71"/>
    </row>
    <row r="189" spans="3:11" s="28" customFormat="1" ht="15" customHeight="1">
      <c r="C189" s="59" t="s">
        <v>14</v>
      </c>
      <c r="D189" s="90" t="s">
        <v>15</v>
      </c>
      <c r="E189" s="91"/>
      <c r="F189" s="91"/>
      <c r="G189" s="91"/>
      <c r="H189" s="91"/>
      <c r="I189" s="91"/>
      <c r="J189" s="91"/>
      <c r="K189" s="92"/>
    </row>
    <row r="190" spans="3:11" s="28" customFormat="1" ht="15">
      <c r="C190" s="6" t="s">
        <v>93</v>
      </c>
      <c r="D190" s="7" t="s">
        <v>91</v>
      </c>
      <c r="E190" s="12"/>
      <c r="F190" s="6"/>
      <c r="G190" s="34"/>
      <c r="H190" s="9">
        <f>SUM(H191:H195)</f>
        <v>0</v>
      </c>
      <c r="I190" s="9">
        <f>SUM(I191:I195)</f>
        <v>0</v>
      </c>
      <c r="J190" s="34"/>
      <c r="K190" s="66"/>
    </row>
    <row r="191" spans="3:11" s="28" customFormat="1" ht="15">
      <c r="C191" s="34"/>
      <c r="D191" s="10"/>
      <c r="E191" s="34"/>
      <c r="F191" s="34"/>
      <c r="G191" s="34"/>
      <c r="H191" s="34"/>
      <c r="I191" s="34"/>
      <c r="J191" s="34"/>
      <c r="K191" s="66"/>
    </row>
    <row r="192" spans="3:11" s="28" customFormat="1" ht="15">
      <c r="C192" s="34" t="s">
        <v>110</v>
      </c>
      <c r="D192" s="18" t="s">
        <v>107</v>
      </c>
      <c r="E192" s="19"/>
      <c r="F192" s="34"/>
      <c r="G192" s="34"/>
      <c r="H192" s="19"/>
      <c r="I192" s="19"/>
      <c r="J192" s="34"/>
      <c r="K192" s="71"/>
    </row>
    <row r="193" spans="3:11" s="28" customFormat="1" ht="15">
      <c r="C193" s="34" t="s">
        <v>110</v>
      </c>
      <c r="D193" s="18" t="s">
        <v>108</v>
      </c>
      <c r="E193" s="19"/>
      <c r="F193" s="34"/>
      <c r="G193" s="34"/>
      <c r="H193" s="19"/>
      <c r="I193" s="19"/>
      <c r="J193" s="34"/>
      <c r="K193" s="71"/>
    </row>
    <row r="194" spans="3:11" s="28" customFormat="1" ht="15">
      <c r="C194" s="53"/>
      <c r="D194" s="14" t="s">
        <v>109</v>
      </c>
      <c r="E194" s="53"/>
      <c r="F194" s="53"/>
      <c r="G194" s="53"/>
      <c r="H194" s="53"/>
      <c r="I194" s="53"/>
      <c r="J194" s="15"/>
      <c r="K194" s="68"/>
    </row>
    <row r="195" spans="3:11" s="28" customFormat="1" ht="15">
      <c r="C195" s="34"/>
      <c r="D195" s="18"/>
      <c r="E195" s="19"/>
      <c r="F195" s="6"/>
      <c r="G195" s="34"/>
      <c r="H195" s="19"/>
      <c r="I195" s="19"/>
      <c r="J195" s="34"/>
      <c r="K195" s="71"/>
    </row>
    <row r="196" spans="3:11" s="28" customFormat="1" ht="15">
      <c r="C196" s="6" t="s">
        <v>94</v>
      </c>
      <c r="D196" s="7" t="s">
        <v>92</v>
      </c>
      <c r="E196" s="12"/>
      <c r="F196" s="6"/>
      <c r="G196" s="34"/>
      <c r="H196" s="9">
        <f>SUM(H197:H201)</f>
        <v>0</v>
      </c>
      <c r="I196" s="9">
        <f>SUM(I197:I201)</f>
        <v>0</v>
      </c>
      <c r="J196" s="34"/>
      <c r="K196" s="66"/>
    </row>
    <row r="197" spans="3:11" s="28" customFormat="1" ht="15">
      <c r="C197" s="34"/>
      <c r="D197" s="10"/>
      <c r="E197" s="34"/>
      <c r="F197" s="34"/>
      <c r="G197" s="34"/>
      <c r="H197" s="34"/>
      <c r="I197" s="34"/>
      <c r="J197" s="34"/>
      <c r="K197" s="66"/>
    </row>
    <row r="198" spans="3:11" s="28" customFormat="1" ht="15">
      <c r="C198" s="34" t="s">
        <v>110</v>
      </c>
      <c r="D198" s="18" t="s">
        <v>107</v>
      </c>
      <c r="E198" s="19"/>
      <c r="F198" s="34"/>
      <c r="G198" s="34"/>
      <c r="H198" s="19"/>
      <c r="I198" s="19"/>
      <c r="J198" s="34"/>
      <c r="K198" s="71"/>
    </row>
    <row r="199" spans="3:11" s="28" customFormat="1" ht="15">
      <c r="C199" s="34" t="s">
        <v>110</v>
      </c>
      <c r="D199" s="18" t="s">
        <v>108</v>
      </c>
      <c r="E199" s="19"/>
      <c r="F199" s="34"/>
      <c r="G199" s="34"/>
      <c r="H199" s="19"/>
      <c r="I199" s="19"/>
      <c r="J199" s="34"/>
      <c r="K199" s="71"/>
    </row>
    <row r="200" spans="3:11" s="28" customFormat="1" ht="15">
      <c r="C200" s="53"/>
      <c r="D200" s="14" t="s">
        <v>109</v>
      </c>
      <c r="E200" s="53"/>
      <c r="F200" s="53"/>
      <c r="G200" s="53"/>
      <c r="H200" s="53"/>
      <c r="I200" s="53"/>
      <c r="J200" s="15"/>
      <c r="K200" s="68"/>
    </row>
    <row r="201" spans="3:11" s="28" customFormat="1" ht="15">
      <c r="C201" s="34"/>
      <c r="D201" s="18"/>
      <c r="E201" s="19"/>
      <c r="F201" s="6"/>
      <c r="G201" s="34"/>
      <c r="H201" s="19"/>
      <c r="I201" s="19"/>
      <c r="J201" s="34"/>
      <c r="K201" s="71"/>
    </row>
    <row r="202" spans="3:11" s="24" customFormat="1" ht="15">
      <c r="C202" s="28"/>
      <c r="D202" s="28"/>
      <c r="E202" s="28"/>
      <c r="F202" s="28"/>
      <c r="G202" s="28"/>
      <c r="H202" s="28"/>
      <c r="I202" s="28"/>
      <c r="J202" s="28"/>
      <c r="K202" s="28"/>
    </row>
    <row r="203" s="24" customFormat="1" ht="15">
      <c r="K203" s="28"/>
    </row>
    <row r="204" s="24" customFormat="1" ht="15">
      <c r="K204" s="28"/>
    </row>
    <row r="205" s="24" customFormat="1" ht="15">
      <c r="K205" s="28"/>
    </row>
    <row r="206" s="24" customFormat="1" ht="15">
      <c r="K206" s="28"/>
    </row>
    <row r="207" s="24" customFormat="1" ht="15">
      <c r="K207" s="28"/>
    </row>
    <row r="208" s="24" customFormat="1" ht="15">
      <c r="K208" s="28"/>
    </row>
    <row r="209" s="24" customFormat="1" ht="15">
      <c r="K209" s="28"/>
    </row>
    <row r="210" s="24" customFormat="1" ht="15">
      <c r="K210" s="28"/>
    </row>
    <row r="211" s="24" customFormat="1" ht="15">
      <c r="K211" s="28"/>
    </row>
    <row r="212" s="24" customFormat="1" ht="15">
      <c r="K212" s="28"/>
    </row>
    <row r="213" s="24" customFormat="1" ht="15">
      <c r="K213" s="28"/>
    </row>
    <row r="214" s="24" customFormat="1" ht="15">
      <c r="K214" s="28"/>
    </row>
    <row r="215" s="24" customFormat="1" ht="15">
      <c r="K215" s="28"/>
    </row>
    <row r="216" s="24" customFormat="1" ht="15">
      <c r="K216" s="28"/>
    </row>
    <row r="217" s="24" customFormat="1" ht="15">
      <c r="K217" s="28"/>
    </row>
    <row r="218" s="24" customFormat="1" ht="15">
      <c r="K218" s="28"/>
    </row>
    <row r="219" s="24" customFormat="1" ht="15">
      <c r="K219" s="28"/>
    </row>
    <row r="220" s="24" customFormat="1" ht="15">
      <c r="K220" s="28"/>
    </row>
    <row r="221" s="24" customFormat="1" ht="15">
      <c r="K221" s="28"/>
    </row>
    <row r="222" s="24" customFormat="1" ht="15">
      <c r="K222" s="28"/>
    </row>
    <row r="223" s="24" customFormat="1" ht="15">
      <c r="K223" s="28"/>
    </row>
    <row r="224" s="24" customFormat="1" ht="15">
      <c r="K224" s="28"/>
    </row>
    <row r="225" s="24" customFormat="1" ht="15">
      <c r="K225" s="28"/>
    </row>
    <row r="226" s="24" customFormat="1" ht="15">
      <c r="K226" s="28"/>
    </row>
    <row r="227" s="24" customFormat="1" ht="15">
      <c r="K227" s="28"/>
    </row>
    <row r="228" s="24" customFormat="1" ht="15">
      <c r="K228" s="28"/>
    </row>
    <row r="229" s="24" customFormat="1" ht="15">
      <c r="K229" s="28"/>
    </row>
    <row r="230" s="24" customFormat="1" ht="15">
      <c r="K230" s="28"/>
    </row>
    <row r="231" s="24" customFormat="1" ht="15">
      <c r="K231" s="28"/>
    </row>
    <row r="232" s="24" customFormat="1" ht="15">
      <c r="K232" s="28"/>
    </row>
    <row r="233" s="24" customFormat="1" ht="15">
      <c r="K233" s="28"/>
    </row>
    <row r="234" s="24" customFormat="1" ht="15">
      <c r="K234" s="28"/>
    </row>
    <row r="235" s="24" customFormat="1" ht="15">
      <c r="K235" s="28"/>
    </row>
    <row r="236" s="24" customFormat="1" ht="15">
      <c r="K236" s="28"/>
    </row>
    <row r="237" s="24" customFormat="1" ht="15">
      <c r="K237" s="28"/>
    </row>
    <row r="238" s="24" customFormat="1" ht="15">
      <c r="K238" s="28"/>
    </row>
    <row r="239" s="24" customFormat="1" ht="15">
      <c r="K239" s="28"/>
    </row>
    <row r="240" s="24" customFormat="1" ht="15">
      <c r="K240" s="28"/>
    </row>
    <row r="241" s="24" customFormat="1" ht="15">
      <c r="K241" s="28"/>
    </row>
    <row r="242" s="24" customFormat="1" ht="15">
      <c r="K242" s="28"/>
    </row>
    <row r="243" s="24" customFormat="1" ht="15">
      <c r="K243" s="28"/>
    </row>
    <row r="244" s="24" customFormat="1" ht="15">
      <c r="K244" s="28"/>
    </row>
    <row r="245" s="24" customFormat="1" ht="15">
      <c r="K245" s="28"/>
    </row>
    <row r="246" s="24" customFormat="1" ht="15">
      <c r="K246" s="28"/>
    </row>
    <row r="247" s="24" customFormat="1" ht="15">
      <c r="K247" s="28"/>
    </row>
    <row r="248" s="24" customFormat="1" ht="15">
      <c r="K248" s="28"/>
    </row>
    <row r="249" s="24" customFormat="1" ht="15">
      <c r="K249" s="28"/>
    </row>
    <row r="250" s="24" customFormat="1" ht="15">
      <c r="K250" s="28"/>
    </row>
    <row r="251" s="24" customFormat="1" ht="15">
      <c r="K251" s="28"/>
    </row>
    <row r="252" s="24" customFormat="1" ht="15">
      <c r="K252" s="28"/>
    </row>
    <row r="253" s="24" customFormat="1" ht="15">
      <c r="K253" s="28"/>
    </row>
    <row r="254" s="24" customFormat="1" ht="15">
      <c r="K254" s="28"/>
    </row>
    <row r="255" s="24" customFormat="1" ht="15">
      <c r="K255" s="28"/>
    </row>
    <row r="256" s="24" customFormat="1" ht="15">
      <c r="K256" s="28"/>
    </row>
    <row r="257" s="24" customFormat="1" ht="15">
      <c r="K257" s="28"/>
    </row>
    <row r="258" s="24" customFormat="1" ht="15">
      <c r="K258" s="28"/>
    </row>
    <row r="259" s="24" customFormat="1" ht="15">
      <c r="K259" s="28"/>
    </row>
    <row r="260" s="24" customFormat="1" ht="15">
      <c r="K260" s="28"/>
    </row>
    <row r="261" s="24" customFormat="1" ht="15">
      <c r="K261" s="28"/>
    </row>
    <row r="262" s="24" customFormat="1" ht="15">
      <c r="K262" s="28"/>
    </row>
    <row r="263" s="24" customFormat="1" ht="15">
      <c r="K263" s="28"/>
    </row>
    <row r="264" s="24" customFormat="1" ht="15">
      <c r="K264" s="28"/>
    </row>
    <row r="265" s="24" customFormat="1" ht="15">
      <c r="K265" s="28"/>
    </row>
    <row r="266" s="24" customFormat="1" ht="15">
      <c r="K266" s="28"/>
    </row>
    <row r="267" s="24" customFormat="1" ht="15">
      <c r="K267" s="28"/>
    </row>
    <row r="268" s="24" customFormat="1" ht="15">
      <c r="K268" s="28"/>
    </row>
    <row r="269" s="24" customFormat="1" ht="15">
      <c r="K269" s="28"/>
    </row>
    <row r="270" s="24" customFormat="1" ht="15">
      <c r="K270" s="28"/>
    </row>
    <row r="271" s="24" customFormat="1" ht="15">
      <c r="K271" s="28"/>
    </row>
    <row r="272" s="24" customFormat="1" ht="15">
      <c r="K272" s="28"/>
    </row>
    <row r="273" s="24" customFormat="1" ht="15">
      <c r="K273" s="28"/>
    </row>
    <row r="274" s="24" customFormat="1" ht="15">
      <c r="K274" s="28"/>
    </row>
    <row r="275" s="24" customFormat="1" ht="15">
      <c r="K275" s="28"/>
    </row>
    <row r="276" s="24" customFormat="1" ht="15">
      <c r="K276" s="28"/>
    </row>
    <row r="277" s="24" customFormat="1" ht="15">
      <c r="K277" s="28"/>
    </row>
    <row r="278" s="24" customFormat="1" ht="15">
      <c r="K278" s="28"/>
    </row>
    <row r="279" s="24" customFormat="1" ht="15">
      <c r="K279" s="28"/>
    </row>
    <row r="280" s="24" customFormat="1" ht="15">
      <c r="K280" s="28"/>
    </row>
    <row r="281" s="24" customFormat="1" ht="15">
      <c r="K281" s="28"/>
    </row>
    <row r="282" s="24" customFormat="1" ht="15">
      <c r="K282" s="28"/>
    </row>
    <row r="283" s="24" customFormat="1" ht="15">
      <c r="K283" s="28"/>
    </row>
    <row r="284" s="24" customFormat="1" ht="15">
      <c r="K284" s="28"/>
    </row>
    <row r="285" s="24" customFormat="1" ht="15">
      <c r="K285" s="28"/>
    </row>
    <row r="286" s="24" customFormat="1" ht="15">
      <c r="K286" s="28"/>
    </row>
    <row r="287" s="24" customFormat="1" ht="15">
      <c r="K287" s="28"/>
    </row>
    <row r="288" s="24" customFormat="1" ht="15">
      <c r="K288" s="28"/>
    </row>
    <row r="289" s="24" customFormat="1" ht="15">
      <c r="K289" s="28"/>
    </row>
    <row r="290" s="24" customFormat="1" ht="15">
      <c r="K290" s="28"/>
    </row>
    <row r="291" s="24" customFormat="1" ht="15">
      <c r="K291" s="28"/>
    </row>
    <row r="292" s="24" customFormat="1" ht="15">
      <c r="K292" s="28"/>
    </row>
    <row r="293" s="24" customFormat="1" ht="15">
      <c r="K293" s="28"/>
    </row>
    <row r="294" s="24" customFormat="1" ht="15">
      <c r="K294" s="28"/>
    </row>
    <row r="295" s="24" customFormat="1" ht="15">
      <c r="K295" s="28"/>
    </row>
    <row r="296" s="24" customFormat="1" ht="15">
      <c r="K296" s="28"/>
    </row>
    <row r="297" s="24" customFormat="1" ht="15">
      <c r="K297" s="28"/>
    </row>
    <row r="298" s="24" customFormat="1" ht="15">
      <c r="K298" s="28"/>
    </row>
    <row r="299" s="24" customFormat="1" ht="15">
      <c r="K299" s="28"/>
    </row>
    <row r="300" s="24" customFormat="1" ht="15">
      <c r="K300" s="28"/>
    </row>
    <row r="301" s="24" customFormat="1" ht="15">
      <c r="K301" s="28"/>
    </row>
    <row r="302" s="24" customFormat="1" ht="15">
      <c r="K302" s="28"/>
    </row>
    <row r="303" s="24" customFormat="1" ht="15">
      <c r="K303" s="28"/>
    </row>
    <row r="304" s="24" customFormat="1" ht="15">
      <c r="K304" s="28"/>
    </row>
    <row r="305" s="24" customFormat="1" ht="15">
      <c r="K305" s="28"/>
    </row>
    <row r="306" s="24" customFormat="1" ht="15">
      <c r="K306" s="28"/>
    </row>
    <row r="307" s="24" customFormat="1" ht="15">
      <c r="K307" s="28"/>
    </row>
    <row r="308" s="24" customFormat="1" ht="15">
      <c r="K308" s="28"/>
    </row>
    <row r="309" s="24" customFormat="1" ht="15">
      <c r="K309" s="28"/>
    </row>
    <row r="310" s="24" customFormat="1" ht="15">
      <c r="K310" s="28"/>
    </row>
    <row r="311" s="24" customFormat="1" ht="15">
      <c r="K311" s="28"/>
    </row>
    <row r="312" s="24" customFormat="1" ht="15">
      <c r="K312" s="28"/>
    </row>
    <row r="313" s="24" customFormat="1" ht="15">
      <c r="K313" s="28"/>
    </row>
    <row r="314" s="24" customFormat="1" ht="15">
      <c r="K314" s="28"/>
    </row>
    <row r="315" s="24" customFormat="1" ht="15">
      <c r="K315" s="28"/>
    </row>
    <row r="316" s="24" customFormat="1" ht="15">
      <c r="K316" s="28"/>
    </row>
    <row r="317" s="24" customFormat="1" ht="15">
      <c r="K317" s="28"/>
    </row>
    <row r="318" s="24" customFormat="1" ht="15">
      <c r="K318" s="28"/>
    </row>
    <row r="319" s="24" customFormat="1" ht="15">
      <c r="K319" s="28"/>
    </row>
    <row r="320" s="24" customFormat="1" ht="15">
      <c r="K320" s="28"/>
    </row>
    <row r="321" s="24" customFormat="1" ht="15">
      <c r="K321" s="28"/>
    </row>
    <row r="322" s="24" customFormat="1" ht="15">
      <c r="K322" s="28"/>
    </row>
    <row r="323" s="24" customFormat="1" ht="15">
      <c r="K323" s="28"/>
    </row>
    <row r="324" s="24" customFormat="1" ht="15">
      <c r="K324" s="28"/>
    </row>
    <row r="325" s="24" customFormat="1" ht="15">
      <c r="K325" s="28"/>
    </row>
    <row r="326" s="24" customFormat="1" ht="15">
      <c r="K326" s="28"/>
    </row>
    <row r="327" s="24" customFormat="1" ht="15">
      <c r="K327" s="28"/>
    </row>
    <row r="328" s="24" customFormat="1" ht="15">
      <c r="K328" s="28"/>
    </row>
    <row r="329" s="24" customFormat="1" ht="15">
      <c r="K329" s="28"/>
    </row>
    <row r="330" s="24" customFormat="1" ht="15">
      <c r="K330" s="28"/>
    </row>
    <row r="331" s="24" customFormat="1" ht="15">
      <c r="K331" s="28"/>
    </row>
    <row r="332" s="24" customFormat="1" ht="15">
      <c r="K332" s="28"/>
    </row>
    <row r="333" s="24" customFormat="1" ht="15">
      <c r="K333" s="28"/>
    </row>
    <row r="334" s="24" customFormat="1" ht="15">
      <c r="K334" s="28"/>
    </row>
    <row r="335" s="24" customFormat="1" ht="15">
      <c r="K335" s="28"/>
    </row>
    <row r="336" s="24" customFormat="1" ht="15">
      <c r="K336" s="28"/>
    </row>
    <row r="337" s="24" customFormat="1" ht="15">
      <c r="K337" s="28"/>
    </row>
    <row r="338" s="24" customFormat="1" ht="15">
      <c r="K338" s="28"/>
    </row>
    <row r="339" s="24" customFormat="1" ht="15">
      <c r="K339" s="28"/>
    </row>
    <row r="340" s="24" customFormat="1" ht="15">
      <c r="K340" s="28"/>
    </row>
    <row r="341" s="24" customFormat="1" ht="15">
      <c r="K341" s="28"/>
    </row>
    <row r="342" s="24" customFormat="1" ht="15">
      <c r="K342" s="28"/>
    </row>
    <row r="343" s="24" customFormat="1" ht="15">
      <c r="K343" s="28"/>
    </row>
    <row r="344" s="24" customFormat="1" ht="15">
      <c r="K344" s="28"/>
    </row>
    <row r="345" s="24" customFormat="1" ht="15">
      <c r="K345" s="28"/>
    </row>
    <row r="346" s="24" customFormat="1" ht="15">
      <c r="K346" s="28"/>
    </row>
    <row r="347" s="24" customFormat="1" ht="15">
      <c r="K347" s="28"/>
    </row>
    <row r="348" s="24" customFormat="1" ht="15">
      <c r="K348" s="28"/>
    </row>
    <row r="349" s="24" customFormat="1" ht="15">
      <c r="K349" s="28"/>
    </row>
    <row r="350" s="24" customFormat="1" ht="15">
      <c r="K350" s="28"/>
    </row>
    <row r="351" s="24" customFormat="1" ht="15">
      <c r="K351" s="28"/>
    </row>
    <row r="352" s="24" customFormat="1" ht="15">
      <c r="K352" s="28"/>
    </row>
    <row r="353" s="24" customFormat="1" ht="15">
      <c r="K353" s="28"/>
    </row>
    <row r="354" s="24" customFormat="1" ht="15">
      <c r="K354" s="28"/>
    </row>
    <row r="355" s="24" customFormat="1" ht="15">
      <c r="K355" s="28"/>
    </row>
    <row r="356" s="24" customFormat="1" ht="15">
      <c r="K356" s="28"/>
    </row>
    <row r="357" s="24" customFormat="1" ht="15">
      <c r="K357" s="28"/>
    </row>
    <row r="358" s="24" customFormat="1" ht="15">
      <c r="K358" s="28"/>
    </row>
    <row r="359" s="24" customFormat="1" ht="15">
      <c r="K359" s="28"/>
    </row>
    <row r="360" s="24" customFormat="1" ht="15">
      <c r="K360" s="28"/>
    </row>
    <row r="361" s="24" customFormat="1" ht="15">
      <c r="K361" s="28"/>
    </row>
    <row r="362" s="24" customFormat="1" ht="15">
      <c r="K362" s="28"/>
    </row>
    <row r="363" s="24" customFormat="1" ht="15">
      <c r="K363" s="28"/>
    </row>
    <row r="364" s="24" customFormat="1" ht="15">
      <c r="K364" s="28"/>
    </row>
    <row r="365" s="24" customFormat="1" ht="15">
      <c r="K365" s="28"/>
    </row>
    <row r="366" s="24" customFormat="1" ht="15">
      <c r="K366" s="28"/>
    </row>
    <row r="367" s="24" customFormat="1" ht="15">
      <c r="K367" s="28"/>
    </row>
    <row r="368" s="24" customFormat="1" ht="15">
      <c r="K368" s="28"/>
    </row>
    <row r="369" s="24" customFormat="1" ht="15">
      <c r="K369" s="28"/>
    </row>
    <row r="370" s="24" customFormat="1" ht="15">
      <c r="K370" s="28"/>
    </row>
    <row r="371" s="24" customFormat="1" ht="15">
      <c r="K371" s="28"/>
    </row>
    <row r="372" s="24" customFormat="1" ht="15">
      <c r="K372" s="28"/>
    </row>
    <row r="373" s="24" customFormat="1" ht="15">
      <c r="K373" s="28"/>
    </row>
    <row r="374" s="24" customFormat="1" ht="15">
      <c r="K374" s="28"/>
    </row>
    <row r="375" s="24" customFormat="1" ht="15">
      <c r="K375" s="28"/>
    </row>
    <row r="376" s="24" customFormat="1" ht="15">
      <c r="K376" s="28"/>
    </row>
    <row r="377" s="24" customFormat="1" ht="15">
      <c r="K377" s="28"/>
    </row>
    <row r="378" s="24" customFormat="1" ht="15">
      <c r="K378" s="28"/>
    </row>
    <row r="379" s="24" customFormat="1" ht="15">
      <c r="K379" s="28"/>
    </row>
    <row r="380" s="24" customFormat="1" ht="15">
      <c r="K380" s="28"/>
    </row>
    <row r="381" s="24" customFormat="1" ht="15">
      <c r="K381" s="28"/>
    </row>
    <row r="382" s="24" customFormat="1" ht="15">
      <c r="K382" s="28"/>
    </row>
    <row r="383" s="24" customFormat="1" ht="15">
      <c r="K383" s="28"/>
    </row>
    <row r="384" s="24" customFormat="1" ht="15">
      <c r="K384" s="28"/>
    </row>
    <row r="385" s="24" customFormat="1" ht="15">
      <c r="K385" s="28"/>
    </row>
    <row r="386" s="24" customFormat="1" ht="15">
      <c r="K386" s="28"/>
    </row>
    <row r="387" s="24" customFormat="1" ht="15">
      <c r="K387" s="28"/>
    </row>
    <row r="388" s="24" customFormat="1" ht="15">
      <c r="K388" s="28"/>
    </row>
    <row r="389" s="24" customFormat="1" ht="15">
      <c r="K389" s="28"/>
    </row>
    <row r="390" s="24" customFormat="1" ht="15">
      <c r="K390" s="28"/>
    </row>
    <row r="391" s="24" customFormat="1" ht="15">
      <c r="K391" s="28"/>
    </row>
    <row r="392" s="24" customFormat="1" ht="15">
      <c r="K392" s="28"/>
    </row>
    <row r="393" s="24" customFormat="1" ht="15">
      <c r="K393" s="28"/>
    </row>
    <row r="394" s="24" customFormat="1" ht="15">
      <c r="K394" s="28"/>
    </row>
    <row r="395" s="24" customFormat="1" ht="15">
      <c r="K395" s="28"/>
    </row>
    <row r="396" s="24" customFormat="1" ht="15">
      <c r="K396" s="28"/>
    </row>
    <row r="397" s="24" customFormat="1" ht="15">
      <c r="K397" s="28"/>
    </row>
    <row r="398" s="24" customFormat="1" ht="15">
      <c r="K398" s="28"/>
    </row>
    <row r="399" s="24" customFormat="1" ht="15">
      <c r="K399" s="28"/>
    </row>
    <row r="400" s="24" customFormat="1" ht="15">
      <c r="K400" s="28"/>
    </row>
    <row r="401" s="24" customFormat="1" ht="15">
      <c r="K401" s="28"/>
    </row>
    <row r="402" s="24" customFormat="1" ht="15">
      <c r="K402" s="28"/>
    </row>
    <row r="403" s="24" customFormat="1" ht="15">
      <c r="K403" s="28"/>
    </row>
    <row r="404" s="24" customFormat="1" ht="15">
      <c r="K404" s="28"/>
    </row>
    <row r="405" s="24" customFormat="1" ht="15">
      <c r="K405" s="28"/>
    </row>
    <row r="406" s="24" customFormat="1" ht="15">
      <c r="K406" s="28"/>
    </row>
    <row r="407" s="24" customFormat="1" ht="15">
      <c r="K407" s="28"/>
    </row>
    <row r="408" s="24" customFormat="1" ht="15">
      <c r="K408" s="28"/>
    </row>
    <row r="409" s="24" customFormat="1" ht="15">
      <c r="K409" s="28"/>
    </row>
    <row r="410" s="24" customFormat="1" ht="15">
      <c r="K410" s="28"/>
    </row>
    <row r="411" s="24" customFormat="1" ht="15">
      <c r="K411" s="28"/>
    </row>
    <row r="412" s="24" customFormat="1" ht="15">
      <c r="K412" s="28"/>
    </row>
    <row r="413" s="24" customFormat="1" ht="15">
      <c r="K413" s="28"/>
    </row>
    <row r="414" s="24" customFormat="1" ht="15">
      <c r="K414" s="28"/>
    </row>
    <row r="415" s="24" customFormat="1" ht="15">
      <c r="K415" s="28"/>
    </row>
    <row r="416" s="24" customFormat="1" ht="15">
      <c r="K416" s="28"/>
    </row>
    <row r="417" s="24" customFormat="1" ht="15">
      <c r="K417" s="28"/>
    </row>
    <row r="418" s="24" customFormat="1" ht="15">
      <c r="K418" s="28"/>
    </row>
    <row r="419" s="24" customFormat="1" ht="15">
      <c r="K419" s="28"/>
    </row>
    <row r="420" s="24" customFormat="1" ht="15">
      <c r="K420" s="28"/>
    </row>
    <row r="421" s="24" customFormat="1" ht="15">
      <c r="K421" s="28"/>
    </row>
    <row r="422" s="24" customFormat="1" ht="15">
      <c r="K422" s="28"/>
    </row>
    <row r="423" s="24" customFormat="1" ht="15">
      <c r="K423" s="28"/>
    </row>
    <row r="424" s="24" customFormat="1" ht="15">
      <c r="K424" s="28"/>
    </row>
    <row r="425" s="24" customFormat="1" ht="15">
      <c r="K425" s="28"/>
    </row>
    <row r="426" s="24" customFormat="1" ht="15">
      <c r="K426" s="28"/>
    </row>
    <row r="427" s="24" customFormat="1" ht="15">
      <c r="K427" s="28"/>
    </row>
    <row r="428" s="24" customFormat="1" ht="15">
      <c r="K428" s="28"/>
    </row>
    <row r="429" s="24" customFormat="1" ht="15">
      <c r="K429" s="28"/>
    </row>
    <row r="430" s="24" customFormat="1" ht="15">
      <c r="K430" s="28"/>
    </row>
    <row r="431" s="24" customFormat="1" ht="15">
      <c r="K431" s="28"/>
    </row>
    <row r="432" s="24" customFormat="1" ht="15">
      <c r="K432" s="28"/>
    </row>
    <row r="433" s="24" customFormat="1" ht="15">
      <c r="K433" s="28"/>
    </row>
    <row r="434" s="24" customFormat="1" ht="15">
      <c r="K434" s="28"/>
    </row>
    <row r="435" s="24" customFormat="1" ht="15">
      <c r="K435" s="28"/>
    </row>
    <row r="436" s="24" customFormat="1" ht="15">
      <c r="K436" s="28"/>
    </row>
    <row r="437" s="24" customFormat="1" ht="15">
      <c r="K437" s="28"/>
    </row>
    <row r="438" s="24" customFormat="1" ht="15">
      <c r="K438" s="28"/>
    </row>
    <row r="439" s="24" customFormat="1" ht="15">
      <c r="K439" s="28"/>
    </row>
    <row r="440" s="24" customFormat="1" ht="15">
      <c r="K440" s="28"/>
    </row>
    <row r="441" s="24" customFormat="1" ht="15">
      <c r="K441" s="28"/>
    </row>
    <row r="442" s="24" customFormat="1" ht="15">
      <c r="K442" s="28"/>
    </row>
    <row r="443" s="24" customFormat="1" ht="15">
      <c r="K443" s="28"/>
    </row>
    <row r="444" s="24" customFormat="1" ht="15">
      <c r="K444" s="28"/>
    </row>
    <row r="445" s="24" customFormat="1" ht="15">
      <c r="K445" s="28"/>
    </row>
    <row r="446" s="24" customFormat="1" ht="15">
      <c r="K446" s="28"/>
    </row>
    <row r="447" s="24" customFormat="1" ht="15">
      <c r="K447" s="28"/>
    </row>
    <row r="448" s="24" customFormat="1" ht="15">
      <c r="K448" s="28"/>
    </row>
    <row r="449" s="24" customFormat="1" ht="15">
      <c r="K449" s="28"/>
    </row>
    <row r="450" s="24" customFormat="1" ht="15">
      <c r="K450" s="28"/>
    </row>
    <row r="451" s="24" customFormat="1" ht="15">
      <c r="K451" s="28"/>
    </row>
    <row r="452" s="24" customFormat="1" ht="15">
      <c r="K452" s="28"/>
    </row>
    <row r="453" s="24" customFormat="1" ht="15">
      <c r="K453" s="28"/>
    </row>
    <row r="454" s="24" customFormat="1" ht="15">
      <c r="K454" s="28"/>
    </row>
    <row r="455" s="24" customFormat="1" ht="15">
      <c r="K455" s="28"/>
    </row>
    <row r="456" s="24" customFormat="1" ht="15">
      <c r="K456" s="28"/>
    </row>
    <row r="457" s="24" customFormat="1" ht="15">
      <c r="K457" s="28"/>
    </row>
    <row r="458" s="24" customFormat="1" ht="15">
      <c r="K458" s="28"/>
    </row>
    <row r="459" s="24" customFormat="1" ht="15">
      <c r="K459" s="28"/>
    </row>
    <row r="460" s="24" customFormat="1" ht="15">
      <c r="K460" s="28"/>
    </row>
    <row r="461" s="24" customFormat="1" ht="15">
      <c r="K461" s="28"/>
    </row>
    <row r="462" s="24" customFormat="1" ht="15">
      <c r="K462" s="28"/>
    </row>
    <row r="463" s="24" customFormat="1" ht="15">
      <c r="K463" s="28"/>
    </row>
    <row r="464" s="24" customFormat="1" ht="15">
      <c r="K464" s="28"/>
    </row>
    <row r="465" s="24" customFormat="1" ht="15">
      <c r="K465" s="28"/>
    </row>
    <row r="466" s="24" customFormat="1" ht="15">
      <c r="K466" s="28"/>
    </row>
    <row r="467" s="24" customFormat="1" ht="15">
      <c r="K467" s="28"/>
    </row>
    <row r="468" s="24" customFormat="1" ht="15">
      <c r="K468" s="28"/>
    </row>
    <row r="469" s="24" customFormat="1" ht="15">
      <c r="K469" s="28"/>
    </row>
    <row r="470" s="24" customFormat="1" ht="15">
      <c r="K470" s="28"/>
    </row>
    <row r="471" s="24" customFormat="1" ht="15">
      <c r="K471" s="28"/>
    </row>
    <row r="472" s="24" customFormat="1" ht="15">
      <c r="K472" s="28"/>
    </row>
    <row r="473" s="24" customFormat="1" ht="15">
      <c r="K473" s="28"/>
    </row>
    <row r="474" s="24" customFormat="1" ht="15">
      <c r="K474" s="28"/>
    </row>
    <row r="475" s="24" customFormat="1" ht="15">
      <c r="K475" s="28"/>
    </row>
    <row r="476" s="24" customFormat="1" ht="15">
      <c r="K476" s="28"/>
    </row>
    <row r="477" s="24" customFormat="1" ht="15">
      <c r="K477" s="28"/>
    </row>
    <row r="478" s="24" customFormat="1" ht="15">
      <c r="K478" s="28"/>
    </row>
    <row r="479" s="24" customFormat="1" ht="15">
      <c r="K479" s="28"/>
    </row>
    <row r="480" s="24" customFormat="1" ht="15">
      <c r="K480" s="28"/>
    </row>
    <row r="481" s="24" customFormat="1" ht="15">
      <c r="K481" s="28"/>
    </row>
    <row r="482" s="24" customFormat="1" ht="15">
      <c r="K482" s="28"/>
    </row>
    <row r="483" s="24" customFormat="1" ht="15">
      <c r="K483" s="28"/>
    </row>
    <row r="484" s="24" customFormat="1" ht="15">
      <c r="K484" s="28"/>
    </row>
    <row r="485" s="24" customFormat="1" ht="15">
      <c r="K485" s="28"/>
    </row>
    <row r="486" s="24" customFormat="1" ht="15">
      <c r="K486" s="28"/>
    </row>
    <row r="487" s="24" customFormat="1" ht="15">
      <c r="K487" s="28"/>
    </row>
    <row r="488" s="24" customFormat="1" ht="15">
      <c r="K488" s="28"/>
    </row>
    <row r="489" s="24" customFormat="1" ht="15">
      <c r="K489" s="28"/>
    </row>
    <row r="490" s="24" customFormat="1" ht="15">
      <c r="K490" s="28"/>
    </row>
    <row r="491" s="24" customFormat="1" ht="15">
      <c r="K491" s="28"/>
    </row>
    <row r="492" s="24" customFormat="1" ht="15">
      <c r="K492" s="28"/>
    </row>
    <row r="493" s="24" customFormat="1" ht="15">
      <c r="K493" s="28"/>
    </row>
    <row r="494" s="24" customFormat="1" ht="15">
      <c r="K494" s="28"/>
    </row>
    <row r="495" s="24" customFormat="1" ht="15">
      <c r="K495" s="28"/>
    </row>
    <row r="496" s="24" customFormat="1" ht="15">
      <c r="K496" s="28"/>
    </row>
    <row r="497" s="24" customFormat="1" ht="15">
      <c r="K497" s="28"/>
    </row>
    <row r="498" s="24" customFormat="1" ht="15">
      <c r="K498" s="28"/>
    </row>
    <row r="499" s="24" customFormat="1" ht="15">
      <c r="K499" s="28"/>
    </row>
    <row r="500" s="24" customFormat="1" ht="15">
      <c r="K500" s="28"/>
    </row>
    <row r="501" s="24" customFormat="1" ht="15">
      <c r="K501" s="28"/>
    </row>
    <row r="502" s="24" customFormat="1" ht="15">
      <c r="K502" s="28"/>
    </row>
    <row r="503" s="24" customFormat="1" ht="15">
      <c r="K503" s="28"/>
    </row>
    <row r="504" s="24" customFormat="1" ht="15">
      <c r="K504" s="28"/>
    </row>
    <row r="505" s="24" customFormat="1" ht="15">
      <c r="K505" s="28"/>
    </row>
    <row r="506" s="24" customFormat="1" ht="15">
      <c r="K506" s="28"/>
    </row>
    <row r="507" s="24" customFormat="1" ht="15">
      <c r="K507" s="28"/>
    </row>
    <row r="508" s="24" customFormat="1" ht="15">
      <c r="K508" s="28"/>
    </row>
    <row r="509" s="24" customFormat="1" ht="15">
      <c r="K509" s="28"/>
    </row>
    <row r="510" s="24" customFormat="1" ht="15">
      <c r="K510" s="28"/>
    </row>
    <row r="511" s="24" customFormat="1" ht="15">
      <c r="K511" s="28"/>
    </row>
    <row r="512" s="24" customFormat="1" ht="15">
      <c r="K512" s="28"/>
    </row>
    <row r="513" s="24" customFormat="1" ht="15">
      <c r="K513" s="28"/>
    </row>
    <row r="514" s="24" customFormat="1" ht="15">
      <c r="K514" s="28"/>
    </row>
    <row r="515" s="24" customFormat="1" ht="15">
      <c r="K515" s="28"/>
    </row>
    <row r="516" s="24" customFormat="1" ht="15">
      <c r="K516" s="28"/>
    </row>
    <row r="517" s="24" customFormat="1" ht="15">
      <c r="K517" s="28"/>
    </row>
    <row r="518" s="24" customFormat="1" ht="15">
      <c r="K518" s="28"/>
    </row>
    <row r="519" s="24" customFormat="1" ht="15">
      <c r="K519" s="28"/>
    </row>
    <row r="520" s="24" customFormat="1" ht="15">
      <c r="K520" s="28"/>
    </row>
    <row r="521" s="24" customFormat="1" ht="15">
      <c r="K521" s="28"/>
    </row>
    <row r="522" s="24" customFormat="1" ht="15">
      <c r="K522" s="28"/>
    </row>
    <row r="523" s="24" customFormat="1" ht="15">
      <c r="K523" s="28"/>
    </row>
    <row r="524" s="24" customFormat="1" ht="15">
      <c r="K524" s="28"/>
    </row>
    <row r="525" s="24" customFormat="1" ht="15">
      <c r="K525" s="28"/>
    </row>
    <row r="526" s="24" customFormat="1" ht="15">
      <c r="K526" s="28"/>
    </row>
    <row r="527" s="24" customFormat="1" ht="15">
      <c r="K527" s="28"/>
    </row>
    <row r="528" s="24" customFormat="1" ht="15">
      <c r="K528" s="28"/>
    </row>
    <row r="529" s="24" customFormat="1" ht="15">
      <c r="K529" s="28"/>
    </row>
    <row r="530" s="24" customFormat="1" ht="15">
      <c r="K530" s="28"/>
    </row>
    <row r="531" s="24" customFormat="1" ht="15">
      <c r="K531" s="28"/>
    </row>
    <row r="532" s="24" customFormat="1" ht="15">
      <c r="K532" s="28"/>
    </row>
    <row r="533" s="24" customFormat="1" ht="15">
      <c r="K533" s="28"/>
    </row>
    <row r="534" s="24" customFormat="1" ht="15">
      <c r="K534" s="28"/>
    </row>
    <row r="535" s="24" customFormat="1" ht="15">
      <c r="K535" s="28"/>
    </row>
    <row r="536" s="24" customFormat="1" ht="15">
      <c r="K536" s="28"/>
    </row>
    <row r="537" s="24" customFormat="1" ht="15">
      <c r="K537" s="28"/>
    </row>
    <row r="538" s="24" customFormat="1" ht="15">
      <c r="K538" s="28"/>
    </row>
    <row r="539" s="24" customFormat="1" ht="15">
      <c r="K539" s="28"/>
    </row>
    <row r="540" s="24" customFormat="1" ht="15">
      <c r="K540" s="28"/>
    </row>
    <row r="541" s="24" customFormat="1" ht="15">
      <c r="K541" s="28"/>
    </row>
    <row r="542" s="24" customFormat="1" ht="15">
      <c r="K542" s="28"/>
    </row>
    <row r="543" s="24" customFormat="1" ht="15">
      <c r="K543" s="28"/>
    </row>
    <row r="544" s="24" customFormat="1" ht="15">
      <c r="K544" s="28"/>
    </row>
    <row r="545" s="24" customFormat="1" ht="15">
      <c r="K545" s="28"/>
    </row>
    <row r="546" s="24" customFormat="1" ht="15">
      <c r="K546" s="28"/>
    </row>
    <row r="547" s="24" customFormat="1" ht="15">
      <c r="K547" s="28"/>
    </row>
    <row r="548" s="24" customFormat="1" ht="15">
      <c r="K548" s="28"/>
    </row>
    <row r="549" s="24" customFormat="1" ht="15">
      <c r="K549" s="28"/>
    </row>
    <row r="550" s="24" customFormat="1" ht="15">
      <c r="K550" s="28"/>
    </row>
    <row r="551" s="24" customFormat="1" ht="15">
      <c r="K551" s="28"/>
    </row>
    <row r="552" s="24" customFormat="1" ht="15">
      <c r="K552" s="28"/>
    </row>
    <row r="553" s="24" customFormat="1" ht="15">
      <c r="K553" s="28"/>
    </row>
    <row r="554" s="24" customFormat="1" ht="15">
      <c r="K554" s="28"/>
    </row>
    <row r="555" s="24" customFormat="1" ht="15">
      <c r="K555" s="28"/>
    </row>
    <row r="556" s="24" customFormat="1" ht="15">
      <c r="K556" s="28"/>
    </row>
    <row r="557" s="24" customFormat="1" ht="15">
      <c r="K557" s="28"/>
    </row>
    <row r="558" s="24" customFormat="1" ht="15">
      <c r="K558" s="28"/>
    </row>
    <row r="559" s="24" customFormat="1" ht="15">
      <c r="K559" s="28"/>
    </row>
    <row r="560" s="24" customFormat="1" ht="15">
      <c r="K560" s="28"/>
    </row>
    <row r="561" s="24" customFormat="1" ht="15">
      <c r="K561" s="28"/>
    </row>
    <row r="562" s="24" customFormat="1" ht="15">
      <c r="K562" s="28"/>
    </row>
    <row r="563" s="24" customFormat="1" ht="15">
      <c r="K563" s="28"/>
    </row>
    <row r="564" s="24" customFormat="1" ht="15">
      <c r="K564" s="28"/>
    </row>
    <row r="565" s="24" customFormat="1" ht="15">
      <c r="K565" s="28"/>
    </row>
    <row r="566" s="24" customFormat="1" ht="15">
      <c r="K566" s="28"/>
    </row>
    <row r="567" s="24" customFormat="1" ht="15">
      <c r="K567" s="28"/>
    </row>
    <row r="568" s="24" customFormat="1" ht="15">
      <c r="K568" s="28"/>
    </row>
    <row r="569" s="24" customFormat="1" ht="15">
      <c r="K569" s="28"/>
    </row>
    <row r="570" s="24" customFormat="1" ht="15">
      <c r="K570" s="28"/>
    </row>
    <row r="571" s="24" customFormat="1" ht="15">
      <c r="K571" s="28"/>
    </row>
    <row r="572" s="24" customFormat="1" ht="15">
      <c r="K572" s="28"/>
    </row>
    <row r="573" s="24" customFormat="1" ht="15">
      <c r="K573" s="28"/>
    </row>
    <row r="574" s="24" customFormat="1" ht="15">
      <c r="K574" s="28"/>
    </row>
    <row r="575" s="24" customFormat="1" ht="15">
      <c r="K575" s="28"/>
    </row>
    <row r="576" s="24" customFormat="1" ht="15">
      <c r="K576" s="28"/>
    </row>
    <row r="577" s="24" customFormat="1" ht="15">
      <c r="K577" s="28"/>
    </row>
    <row r="578" s="24" customFormat="1" ht="15">
      <c r="K578" s="28"/>
    </row>
    <row r="579" s="24" customFormat="1" ht="15">
      <c r="K579" s="28"/>
    </row>
    <row r="580" s="24" customFormat="1" ht="15">
      <c r="K580" s="28"/>
    </row>
    <row r="581" s="24" customFormat="1" ht="15">
      <c r="K581" s="28"/>
    </row>
    <row r="582" s="24" customFormat="1" ht="15">
      <c r="K582" s="28"/>
    </row>
    <row r="583" s="24" customFormat="1" ht="15">
      <c r="K583" s="28"/>
    </row>
    <row r="584" s="24" customFormat="1" ht="15">
      <c r="K584" s="28"/>
    </row>
    <row r="585" s="24" customFormat="1" ht="15">
      <c r="K585" s="28"/>
    </row>
    <row r="586" s="24" customFormat="1" ht="15">
      <c r="K586" s="28"/>
    </row>
    <row r="587" s="24" customFormat="1" ht="15">
      <c r="K587" s="28"/>
    </row>
    <row r="588" s="24" customFormat="1" ht="15">
      <c r="K588" s="28"/>
    </row>
    <row r="589" s="24" customFormat="1" ht="15">
      <c r="K589" s="28"/>
    </row>
    <row r="590" s="24" customFormat="1" ht="15">
      <c r="K590" s="28"/>
    </row>
    <row r="591" s="24" customFormat="1" ht="15">
      <c r="K591" s="28"/>
    </row>
    <row r="592" s="24" customFormat="1" ht="15">
      <c r="K592" s="28"/>
    </row>
    <row r="593" s="24" customFormat="1" ht="15">
      <c r="K593" s="28"/>
    </row>
    <row r="594" s="24" customFormat="1" ht="15">
      <c r="K594" s="28"/>
    </row>
    <row r="595" s="24" customFormat="1" ht="15">
      <c r="K595" s="28"/>
    </row>
    <row r="596" s="24" customFormat="1" ht="15">
      <c r="K596" s="28"/>
    </row>
    <row r="597" s="24" customFormat="1" ht="15">
      <c r="K597" s="28"/>
    </row>
    <row r="598" s="24" customFormat="1" ht="15">
      <c r="K598" s="28"/>
    </row>
    <row r="599" s="24" customFormat="1" ht="15">
      <c r="K599" s="28"/>
    </row>
    <row r="600" s="24" customFormat="1" ht="15">
      <c r="K600" s="28"/>
    </row>
    <row r="601" s="24" customFormat="1" ht="15">
      <c r="K601" s="28"/>
    </row>
    <row r="602" s="24" customFormat="1" ht="15">
      <c r="K602" s="28"/>
    </row>
    <row r="603" s="24" customFormat="1" ht="15">
      <c r="K603" s="28"/>
    </row>
    <row r="604" s="24" customFormat="1" ht="15">
      <c r="K604" s="28"/>
    </row>
    <row r="605" s="24" customFormat="1" ht="15">
      <c r="K605" s="28"/>
    </row>
    <row r="606" s="24" customFormat="1" ht="15">
      <c r="K606" s="28"/>
    </row>
    <row r="607" s="24" customFormat="1" ht="15">
      <c r="K607" s="28"/>
    </row>
    <row r="608" s="24" customFormat="1" ht="15">
      <c r="K608" s="28"/>
    </row>
    <row r="609" s="24" customFormat="1" ht="15">
      <c r="K609" s="28"/>
    </row>
    <row r="610" s="24" customFormat="1" ht="15">
      <c r="K610" s="28"/>
    </row>
    <row r="611" s="24" customFormat="1" ht="15">
      <c r="K611" s="28"/>
    </row>
    <row r="612" s="24" customFormat="1" ht="15">
      <c r="K612" s="28"/>
    </row>
    <row r="613" s="24" customFormat="1" ht="15">
      <c r="K613" s="28"/>
    </row>
    <row r="614" s="24" customFormat="1" ht="15">
      <c r="K614" s="28"/>
    </row>
    <row r="615" s="24" customFormat="1" ht="15">
      <c r="K615" s="28"/>
    </row>
    <row r="616" s="24" customFormat="1" ht="15">
      <c r="K616" s="28"/>
    </row>
    <row r="617" s="24" customFormat="1" ht="15">
      <c r="K617" s="28"/>
    </row>
    <row r="618" s="24" customFormat="1" ht="15">
      <c r="K618" s="28"/>
    </row>
    <row r="619" s="24" customFormat="1" ht="15">
      <c r="K619" s="28"/>
    </row>
    <row r="620" s="24" customFormat="1" ht="15">
      <c r="K620" s="28"/>
    </row>
    <row r="621" s="24" customFormat="1" ht="15">
      <c r="K621" s="28"/>
    </row>
    <row r="622" s="24" customFormat="1" ht="15">
      <c r="K622" s="28"/>
    </row>
    <row r="623" s="24" customFormat="1" ht="15">
      <c r="K623" s="28"/>
    </row>
    <row r="624" s="24" customFormat="1" ht="15">
      <c r="K624" s="28"/>
    </row>
    <row r="625" s="24" customFormat="1" ht="15">
      <c r="K625" s="28"/>
    </row>
    <row r="626" s="24" customFormat="1" ht="15">
      <c r="K626" s="28"/>
    </row>
    <row r="627" s="24" customFormat="1" ht="15">
      <c r="K627" s="28"/>
    </row>
    <row r="628" s="24" customFormat="1" ht="15">
      <c r="K628" s="28"/>
    </row>
    <row r="629" s="24" customFormat="1" ht="15">
      <c r="K629" s="28"/>
    </row>
    <row r="630" s="24" customFormat="1" ht="15">
      <c r="K630" s="28"/>
    </row>
    <row r="631" s="24" customFormat="1" ht="15">
      <c r="K631" s="28"/>
    </row>
    <row r="632" s="24" customFormat="1" ht="15">
      <c r="K632" s="28"/>
    </row>
    <row r="633" s="24" customFormat="1" ht="15">
      <c r="K633" s="28"/>
    </row>
    <row r="634" s="24" customFormat="1" ht="15">
      <c r="K634" s="28"/>
    </row>
    <row r="635" s="24" customFormat="1" ht="15">
      <c r="K635" s="28"/>
    </row>
    <row r="636" s="24" customFormat="1" ht="15">
      <c r="K636" s="28"/>
    </row>
    <row r="637" s="24" customFormat="1" ht="15">
      <c r="K637" s="28"/>
    </row>
    <row r="638" s="24" customFormat="1" ht="15">
      <c r="K638" s="28"/>
    </row>
    <row r="639" s="24" customFormat="1" ht="15">
      <c r="K639" s="28"/>
    </row>
    <row r="640" s="24" customFormat="1" ht="15">
      <c r="K640" s="28"/>
    </row>
    <row r="641" s="24" customFormat="1" ht="15">
      <c r="K641" s="28"/>
    </row>
    <row r="642" s="24" customFormat="1" ht="15">
      <c r="K642" s="28"/>
    </row>
    <row r="643" s="24" customFormat="1" ht="15">
      <c r="K643" s="28"/>
    </row>
    <row r="644" s="24" customFormat="1" ht="15">
      <c r="K644" s="28"/>
    </row>
    <row r="645" s="24" customFormat="1" ht="15">
      <c r="K645" s="28"/>
    </row>
    <row r="646" s="24" customFormat="1" ht="15">
      <c r="K646" s="28"/>
    </row>
    <row r="647" s="24" customFormat="1" ht="15">
      <c r="K647" s="28"/>
    </row>
    <row r="648" s="24" customFormat="1" ht="15">
      <c r="K648" s="28"/>
    </row>
    <row r="649" s="24" customFormat="1" ht="15">
      <c r="K649" s="28"/>
    </row>
    <row r="650" s="24" customFormat="1" ht="15">
      <c r="K650" s="28"/>
    </row>
    <row r="651" s="24" customFormat="1" ht="15">
      <c r="K651" s="28"/>
    </row>
    <row r="652" s="24" customFormat="1" ht="15">
      <c r="K652" s="28"/>
    </row>
    <row r="653" s="24" customFormat="1" ht="15">
      <c r="K653" s="28"/>
    </row>
    <row r="654" s="24" customFormat="1" ht="15">
      <c r="K654" s="28"/>
    </row>
    <row r="655" s="24" customFormat="1" ht="15">
      <c r="K655" s="28"/>
    </row>
    <row r="656" s="24" customFormat="1" ht="15">
      <c r="K656" s="28"/>
    </row>
    <row r="657" s="24" customFormat="1" ht="15">
      <c r="K657" s="28"/>
    </row>
    <row r="658" s="24" customFormat="1" ht="15">
      <c r="K658" s="28"/>
    </row>
    <row r="659" s="24" customFormat="1" ht="15">
      <c r="K659" s="28"/>
    </row>
    <row r="660" s="24" customFormat="1" ht="15">
      <c r="K660" s="28"/>
    </row>
    <row r="661" s="24" customFormat="1" ht="15">
      <c r="K661" s="28"/>
    </row>
    <row r="662" s="24" customFormat="1" ht="15">
      <c r="K662" s="28"/>
    </row>
    <row r="663" s="24" customFormat="1" ht="15">
      <c r="K663" s="28"/>
    </row>
    <row r="664" s="24" customFormat="1" ht="15">
      <c r="K664" s="28"/>
    </row>
    <row r="665" s="24" customFormat="1" ht="15">
      <c r="K665" s="28"/>
    </row>
    <row r="666" s="24" customFormat="1" ht="15">
      <c r="K666" s="28"/>
    </row>
    <row r="667" s="24" customFormat="1" ht="15">
      <c r="K667" s="28"/>
    </row>
    <row r="668" s="24" customFormat="1" ht="15">
      <c r="K668" s="28"/>
    </row>
    <row r="669" s="24" customFormat="1" ht="15">
      <c r="K669" s="28"/>
    </row>
    <row r="670" s="24" customFormat="1" ht="15">
      <c r="K670" s="28"/>
    </row>
    <row r="671" s="24" customFormat="1" ht="15">
      <c r="K671" s="28"/>
    </row>
    <row r="672" s="24" customFormat="1" ht="15">
      <c r="K672" s="28"/>
    </row>
    <row r="673" s="24" customFormat="1" ht="15">
      <c r="K673" s="28"/>
    </row>
    <row r="674" s="24" customFormat="1" ht="15">
      <c r="K674" s="28"/>
    </row>
    <row r="675" s="24" customFormat="1" ht="15">
      <c r="K675" s="28"/>
    </row>
    <row r="676" s="24" customFormat="1" ht="15">
      <c r="K676" s="28"/>
    </row>
    <row r="677" s="24" customFormat="1" ht="15">
      <c r="K677" s="28"/>
    </row>
    <row r="678" s="24" customFormat="1" ht="15">
      <c r="K678" s="28"/>
    </row>
    <row r="679" s="24" customFormat="1" ht="15">
      <c r="K679" s="28"/>
    </row>
    <row r="680" s="24" customFormat="1" ht="15">
      <c r="K680" s="28"/>
    </row>
    <row r="681" s="24" customFormat="1" ht="15">
      <c r="K681" s="28"/>
    </row>
    <row r="682" s="24" customFormat="1" ht="15">
      <c r="K682" s="28"/>
    </row>
    <row r="683" s="24" customFormat="1" ht="15">
      <c r="K683" s="28"/>
    </row>
    <row r="684" s="24" customFormat="1" ht="15">
      <c r="K684" s="28"/>
    </row>
    <row r="685" s="24" customFormat="1" ht="15">
      <c r="K685" s="28"/>
    </row>
    <row r="686" s="24" customFormat="1" ht="15">
      <c r="K686" s="28"/>
    </row>
    <row r="687" s="24" customFormat="1" ht="15">
      <c r="K687" s="28"/>
    </row>
    <row r="688" s="24" customFormat="1" ht="15">
      <c r="K688" s="28"/>
    </row>
    <row r="689" s="24" customFormat="1" ht="15">
      <c r="K689" s="28"/>
    </row>
    <row r="690" s="24" customFormat="1" ht="15">
      <c r="K690" s="28"/>
    </row>
    <row r="691" s="24" customFormat="1" ht="15">
      <c r="K691" s="28"/>
    </row>
    <row r="692" s="24" customFormat="1" ht="15">
      <c r="K692" s="28"/>
    </row>
    <row r="693" s="24" customFormat="1" ht="15">
      <c r="K693" s="28"/>
    </row>
    <row r="694" s="24" customFormat="1" ht="15">
      <c r="K694" s="28"/>
    </row>
    <row r="695" s="24" customFormat="1" ht="15">
      <c r="K695" s="28"/>
    </row>
    <row r="696" s="24" customFormat="1" ht="15">
      <c r="K696" s="28"/>
    </row>
    <row r="697" s="24" customFormat="1" ht="15">
      <c r="K697" s="28"/>
    </row>
    <row r="698" s="24" customFormat="1" ht="15">
      <c r="K698" s="28"/>
    </row>
    <row r="699" s="24" customFormat="1" ht="15">
      <c r="K699" s="28"/>
    </row>
    <row r="700" s="24" customFormat="1" ht="15">
      <c r="K700" s="28"/>
    </row>
    <row r="701" s="24" customFormat="1" ht="15">
      <c r="K701" s="28"/>
    </row>
    <row r="702" s="24" customFormat="1" ht="15">
      <c r="K702" s="28"/>
    </row>
    <row r="703" s="24" customFormat="1" ht="15">
      <c r="K703" s="28"/>
    </row>
    <row r="704" s="24" customFormat="1" ht="15">
      <c r="K704" s="28"/>
    </row>
    <row r="705" s="24" customFormat="1" ht="15">
      <c r="K705" s="28"/>
    </row>
    <row r="706" s="24" customFormat="1" ht="15">
      <c r="K706" s="28"/>
    </row>
    <row r="707" s="24" customFormat="1" ht="15">
      <c r="K707" s="28"/>
    </row>
    <row r="708" s="24" customFormat="1" ht="15">
      <c r="K708" s="28"/>
    </row>
    <row r="709" s="24" customFormat="1" ht="15">
      <c r="K709" s="28"/>
    </row>
    <row r="710" s="24" customFormat="1" ht="15">
      <c r="K710" s="28"/>
    </row>
    <row r="711" s="24" customFormat="1" ht="15">
      <c r="K711" s="28"/>
    </row>
    <row r="712" s="24" customFormat="1" ht="15">
      <c r="K712" s="28"/>
    </row>
    <row r="713" s="24" customFormat="1" ht="15">
      <c r="K713" s="28"/>
    </row>
    <row r="714" s="24" customFormat="1" ht="15">
      <c r="K714" s="28"/>
    </row>
    <row r="715" s="24" customFormat="1" ht="15">
      <c r="K715" s="28"/>
    </row>
    <row r="716" s="24" customFormat="1" ht="15">
      <c r="K716" s="28"/>
    </row>
    <row r="717" s="24" customFormat="1" ht="15">
      <c r="K717" s="28"/>
    </row>
    <row r="718" s="24" customFormat="1" ht="15">
      <c r="K718" s="28"/>
    </row>
    <row r="719" s="24" customFormat="1" ht="15">
      <c r="K719" s="28"/>
    </row>
    <row r="720" s="24" customFormat="1" ht="15">
      <c r="K720" s="28"/>
    </row>
    <row r="721" s="24" customFormat="1" ht="15">
      <c r="K721" s="28"/>
    </row>
    <row r="722" s="24" customFormat="1" ht="15">
      <c r="K722" s="28"/>
    </row>
    <row r="723" s="24" customFormat="1" ht="15">
      <c r="K723" s="28"/>
    </row>
    <row r="724" s="24" customFormat="1" ht="15">
      <c r="K724" s="28"/>
    </row>
    <row r="725" s="24" customFormat="1" ht="15">
      <c r="K725" s="28"/>
    </row>
    <row r="726" s="24" customFormat="1" ht="15">
      <c r="K726" s="28"/>
    </row>
    <row r="727" s="24" customFormat="1" ht="15">
      <c r="K727" s="28"/>
    </row>
    <row r="728" s="24" customFormat="1" ht="15">
      <c r="K728" s="28"/>
    </row>
    <row r="729" s="24" customFormat="1" ht="15">
      <c r="K729" s="28"/>
    </row>
    <row r="730" s="24" customFormat="1" ht="15">
      <c r="K730" s="28"/>
    </row>
    <row r="731" s="24" customFormat="1" ht="15">
      <c r="K731" s="28"/>
    </row>
    <row r="732" s="24" customFormat="1" ht="15">
      <c r="K732" s="28"/>
    </row>
    <row r="733" s="24" customFormat="1" ht="15">
      <c r="K733" s="28"/>
    </row>
    <row r="734" s="24" customFormat="1" ht="15">
      <c r="K734" s="28"/>
    </row>
    <row r="735" s="24" customFormat="1" ht="15">
      <c r="K735" s="28"/>
    </row>
    <row r="736" s="24" customFormat="1" ht="15">
      <c r="K736" s="28"/>
    </row>
    <row r="737" s="24" customFormat="1" ht="15">
      <c r="K737" s="28"/>
    </row>
    <row r="738" s="24" customFormat="1" ht="15">
      <c r="K738" s="28"/>
    </row>
    <row r="739" s="24" customFormat="1" ht="15">
      <c r="K739" s="28"/>
    </row>
    <row r="740" s="24" customFormat="1" ht="15">
      <c r="K740" s="28"/>
    </row>
    <row r="741" s="24" customFormat="1" ht="15">
      <c r="K741" s="28"/>
    </row>
    <row r="742" s="24" customFormat="1" ht="15">
      <c r="K742" s="28"/>
    </row>
    <row r="743" s="24" customFormat="1" ht="15">
      <c r="K743" s="28"/>
    </row>
    <row r="744" s="24" customFormat="1" ht="15">
      <c r="K744" s="28"/>
    </row>
    <row r="745" s="24" customFormat="1" ht="15">
      <c r="K745" s="28"/>
    </row>
    <row r="746" s="24" customFormat="1" ht="15">
      <c r="K746" s="28"/>
    </row>
    <row r="747" s="24" customFormat="1" ht="15">
      <c r="K747" s="28"/>
    </row>
    <row r="748" s="24" customFormat="1" ht="15">
      <c r="K748" s="28"/>
    </row>
    <row r="749" s="24" customFormat="1" ht="15">
      <c r="K749" s="28"/>
    </row>
    <row r="750" s="24" customFormat="1" ht="15">
      <c r="K750" s="28"/>
    </row>
    <row r="751" s="24" customFormat="1" ht="15">
      <c r="K751" s="28"/>
    </row>
    <row r="752" s="24" customFormat="1" ht="15">
      <c r="K752" s="28"/>
    </row>
    <row r="753" s="24" customFormat="1" ht="15">
      <c r="K753" s="28"/>
    </row>
    <row r="754" s="24" customFormat="1" ht="15">
      <c r="K754" s="28"/>
    </row>
    <row r="755" s="24" customFormat="1" ht="15">
      <c r="K755" s="28"/>
    </row>
    <row r="756" s="24" customFormat="1" ht="15">
      <c r="K756" s="28"/>
    </row>
    <row r="757" s="24" customFormat="1" ht="15">
      <c r="K757" s="28"/>
    </row>
    <row r="758" s="24" customFormat="1" ht="15">
      <c r="K758" s="28"/>
    </row>
    <row r="759" s="24" customFormat="1" ht="15">
      <c r="K759" s="28"/>
    </row>
    <row r="760" s="24" customFormat="1" ht="15">
      <c r="K760" s="28"/>
    </row>
    <row r="761" s="24" customFormat="1" ht="15">
      <c r="K761" s="28"/>
    </row>
    <row r="762" s="24" customFormat="1" ht="15">
      <c r="K762" s="28"/>
    </row>
    <row r="763" s="24" customFormat="1" ht="15">
      <c r="K763" s="28"/>
    </row>
    <row r="764" s="24" customFormat="1" ht="15">
      <c r="K764" s="28"/>
    </row>
    <row r="765" s="24" customFormat="1" ht="15">
      <c r="K765" s="28"/>
    </row>
    <row r="766" s="24" customFormat="1" ht="15">
      <c r="K766" s="28"/>
    </row>
    <row r="767" s="24" customFormat="1" ht="15">
      <c r="K767" s="28"/>
    </row>
    <row r="768" s="24" customFormat="1" ht="15">
      <c r="K768" s="28"/>
    </row>
    <row r="769" s="24" customFormat="1" ht="15">
      <c r="K769" s="28"/>
    </row>
    <row r="770" s="24" customFormat="1" ht="15">
      <c r="K770" s="28"/>
    </row>
    <row r="771" s="24" customFormat="1" ht="15">
      <c r="K771" s="28"/>
    </row>
    <row r="772" s="24" customFormat="1" ht="15">
      <c r="K772" s="28"/>
    </row>
    <row r="773" s="24" customFormat="1" ht="15">
      <c r="K773" s="28"/>
    </row>
    <row r="774" s="24" customFormat="1" ht="15">
      <c r="K774" s="28"/>
    </row>
    <row r="775" s="24" customFormat="1" ht="15">
      <c r="K775" s="28"/>
    </row>
    <row r="776" s="24" customFormat="1" ht="15">
      <c r="K776" s="28"/>
    </row>
    <row r="777" s="24" customFormat="1" ht="15">
      <c r="K777" s="28"/>
    </row>
    <row r="778" s="24" customFormat="1" ht="15">
      <c r="K778" s="28"/>
    </row>
    <row r="779" s="24" customFormat="1" ht="15">
      <c r="K779" s="28"/>
    </row>
    <row r="780" s="24" customFormat="1" ht="15">
      <c r="K780" s="28"/>
    </row>
    <row r="781" s="24" customFormat="1" ht="15">
      <c r="K781" s="28"/>
    </row>
    <row r="782" s="24" customFormat="1" ht="15">
      <c r="K782" s="28"/>
    </row>
    <row r="783" s="24" customFormat="1" ht="15">
      <c r="K783" s="28"/>
    </row>
    <row r="784" s="24" customFormat="1" ht="15">
      <c r="K784" s="28"/>
    </row>
    <row r="785" s="24" customFormat="1" ht="15">
      <c r="K785" s="28"/>
    </row>
    <row r="786" s="24" customFormat="1" ht="15">
      <c r="K786" s="28"/>
    </row>
    <row r="787" s="24" customFormat="1" ht="15">
      <c r="K787" s="28"/>
    </row>
    <row r="788" s="24" customFormat="1" ht="15">
      <c r="K788" s="28"/>
    </row>
    <row r="789" s="24" customFormat="1" ht="15">
      <c r="K789" s="28"/>
    </row>
    <row r="790" s="24" customFormat="1" ht="15">
      <c r="K790" s="28"/>
    </row>
    <row r="791" s="24" customFormat="1" ht="15">
      <c r="K791" s="28"/>
    </row>
    <row r="792" s="24" customFormat="1" ht="15">
      <c r="K792" s="28"/>
    </row>
    <row r="793" s="24" customFormat="1" ht="15">
      <c r="K793" s="28"/>
    </row>
    <row r="794" s="24" customFormat="1" ht="15">
      <c r="K794" s="28"/>
    </row>
    <row r="795" s="24" customFormat="1" ht="15">
      <c r="K795" s="28"/>
    </row>
    <row r="796" s="24" customFormat="1" ht="15">
      <c r="K796" s="28"/>
    </row>
    <row r="797" s="24" customFormat="1" ht="15">
      <c r="K797" s="28"/>
    </row>
    <row r="798" s="24" customFormat="1" ht="15">
      <c r="K798" s="28"/>
    </row>
    <row r="799" s="24" customFormat="1" ht="15">
      <c r="K799" s="28"/>
    </row>
    <row r="800" s="24" customFormat="1" ht="15">
      <c r="K800" s="28"/>
    </row>
    <row r="801" s="24" customFormat="1" ht="15">
      <c r="K801" s="28"/>
    </row>
    <row r="802" s="24" customFormat="1" ht="15">
      <c r="K802" s="28"/>
    </row>
    <row r="803" s="24" customFormat="1" ht="15">
      <c r="K803" s="28"/>
    </row>
    <row r="804" s="24" customFormat="1" ht="15">
      <c r="K804" s="28"/>
    </row>
    <row r="805" s="24" customFormat="1" ht="15">
      <c r="K805" s="28"/>
    </row>
    <row r="806" s="24" customFormat="1" ht="15">
      <c r="K806" s="28"/>
    </row>
    <row r="807" s="24" customFormat="1" ht="15">
      <c r="K807" s="28"/>
    </row>
    <row r="808" s="24" customFormat="1" ht="15">
      <c r="K808" s="28"/>
    </row>
    <row r="809" s="24" customFormat="1" ht="15">
      <c r="K809" s="28"/>
    </row>
    <row r="810" s="24" customFormat="1" ht="15">
      <c r="K810" s="28"/>
    </row>
    <row r="811" s="24" customFormat="1" ht="15">
      <c r="K811" s="28"/>
    </row>
    <row r="812" s="24" customFormat="1" ht="15">
      <c r="K812" s="28"/>
    </row>
    <row r="813" s="24" customFormat="1" ht="15">
      <c r="K813" s="28"/>
    </row>
    <row r="814" s="24" customFormat="1" ht="15">
      <c r="K814" s="28"/>
    </row>
    <row r="815" s="24" customFormat="1" ht="15">
      <c r="K815" s="28"/>
    </row>
    <row r="816" s="24" customFormat="1" ht="15">
      <c r="K816" s="28"/>
    </row>
    <row r="817" s="24" customFormat="1" ht="15">
      <c r="K817" s="28"/>
    </row>
    <row r="818" s="24" customFormat="1" ht="15">
      <c r="K818" s="28"/>
    </row>
    <row r="819" s="24" customFormat="1" ht="15">
      <c r="K819" s="28"/>
    </row>
    <row r="820" s="24" customFormat="1" ht="15">
      <c r="K820" s="28"/>
    </row>
    <row r="821" s="24" customFormat="1" ht="15">
      <c r="K821" s="28"/>
    </row>
    <row r="822" s="24" customFormat="1" ht="15">
      <c r="K822" s="28"/>
    </row>
    <row r="823" s="24" customFormat="1" ht="15">
      <c r="K823" s="28"/>
    </row>
    <row r="824" s="24" customFormat="1" ht="15">
      <c r="K824" s="28"/>
    </row>
    <row r="825" s="24" customFormat="1" ht="15">
      <c r="K825" s="28"/>
    </row>
    <row r="826" s="24" customFormat="1" ht="15">
      <c r="K826" s="28"/>
    </row>
    <row r="827" s="24" customFormat="1" ht="15">
      <c r="K827" s="28"/>
    </row>
    <row r="828" s="24" customFormat="1" ht="15">
      <c r="K828" s="28"/>
    </row>
    <row r="829" s="24" customFormat="1" ht="15">
      <c r="K829" s="28"/>
    </row>
    <row r="830" s="24" customFormat="1" ht="15">
      <c r="K830" s="28"/>
    </row>
    <row r="831" s="24" customFormat="1" ht="15">
      <c r="K831" s="28"/>
    </row>
    <row r="832" s="24" customFormat="1" ht="15">
      <c r="K832" s="28"/>
    </row>
    <row r="833" s="24" customFormat="1" ht="15">
      <c r="K833" s="28"/>
    </row>
    <row r="834" s="24" customFormat="1" ht="15">
      <c r="K834" s="28"/>
    </row>
    <row r="835" s="24" customFormat="1" ht="15">
      <c r="K835" s="28"/>
    </row>
    <row r="836" s="24" customFormat="1" ht="15">
      <c r="K836" s="28"/>
    </row>
    <row r="837" s="24" customFormat="1" ht="15">
      <c r="K837" s="28"/>
    </row>
    <row r="838" s="24" customFormat="1" ht="15">
      <c r="K838" s="28"/>
    </row>
    <row r="839" s="24" customFormat="1" ht="15">
      <c r="K839" s="28"/>
    </row>
    <row r="840" s="24" customFormat="1" ht="15">
      <c r="K840" s="28"/>
    </row>
    <row r="841" s="24" customFormat="1" ht="15">
      <c r="K841" s="28"/>
    </row>
    <row r="842" s="24" customFormat="1" ht="15">
      <c r="K842" s="28"/>
    </row>
    <row r="843" s="24" customFormat="1" ht="15">
      <c r="K843" s="28"/>
    </row>
    <row r="844" s="24" customFormat="1" ht="15">
      <c r="K844" s="28"/>
    </row>
    <row r="845" s="24" customFormat="1" ht="15">
      <c r="K845" s="28"/>
    </row>
    <row r="846" s="24" customFormat="1" ht="15">
      <c r="K846" s="28"/>
    </row>
    <row r="847" s="24" customFormat="1" ht="15">
      <c r="K847" s="28"/>
    </row>
    <row r="848" s="24" customFormat="1" ht="15">
      <c r="K848" s="28"/>
    </row>
    <row r="849" s="24" customFormat="1" ht="15">
      <c r="K849" s="28"/>
    </row>
    <row r="850" s="24" customFormat="1" ht="15">
      <c r="K850" s="28"/>
    </row>
    <row r="851" s="24" customFormat="1" ht="15">
      <c r="K851" s="28"/>
    </row>
    <row r="852" s="24" customFormat="1" ht="15">
      <c r="K852" s="28"/>
    </row>
    <row r="853" s="24" customFormat="1" ht="15">
      <c r="K853" s="28"/>
    </row>
    <row r="854" s="24" customFormat="1" ht="15">
      <c r="K854" s="28"/>
    </row>
    <row r="855" s="24" customFormat="1" ht="15">
      <c r="K855" s="28"/>
    </row>
    <row r="856" s="24" customFormat="1" ht="15">
      <c r="K856" s="28"/>
    </row>
    <row r="857" s="24" customFormat="1" ht="15">
      <c r="K857" s="28"/>
    </row>
    <row r="858" s="24" customFormat="1" ht="15">
      <c r="K858" s="28"/>
    </row>
    <row r="859" s="24" customFormat="1" ht="15">
      <c r="K859" s="28"/>
    </row>
    <row r="860" s="24" customFormat="1" ht="15">
      <c r="K860" s="28"/>
    </row>
    <row r="861" s="24" customFormat="1" ht="15">
      <c r="K861" s="28"/>
    </row>
    <row r="862" s="24" customFormat="1" ht="15">
      <c r="K862" s="28"/>
    </row>
    <row r="863" s="24" customFormat="1" ht="15">
      <c r="K863" s="28"/>
    </row>
    <row r="864" s="24" customFormat="1" ht="15">
      <c r="K864" s="28"/>
    </row>
    <row r="865" s="24" customFormat="1" ht="15">
      <c r="K865" s="28"/>
    </row>
    <row r="866" s="24" customFormat="1" ht="15">
      <c r="K866" s="28"/>
    </row>
    <row r="867" s="24" customFormat="1" ht="15">
      <c r="K867" s="28"/>
    </row>
    <row r="868" s="24" customFormat="1" ht="15">
      <c r="K868" s="28"/>
    </row>
    <row r="869" s="24" customFormat="1" ht="15">
      <c r="K869" s="28"/>
    </row>
    <row r="870" s="24" customFormat="1" ht="15">
      <c r="K870" s="28"/>
    </row>
    <row r="871" s="24" customFormat="1" ht="15">
      <c r="K871" s="28"/>
    </row>
    <row r="872" s="24" customFormat="1" ht="15">
      <c r="K872" s="28"/>
    </row>
    <row r="873" s="24" customFormat="1" ht="15">
      <c r="K873" s="28"/>
    </row>
    <row r="874" s="24" customFormat="1" ht="15">
      <c r="K874" s="28"/>
    </row>
    <row r="875" s="24" customFormat="1" ht="15">
      <c r="K875" s="28"/>
    </row>
    <row r="876" s="24" customFormat="1" ht="15">
      <c r="K876" s="28"/>
    </row>
    <row r="877" s="24" customFormat="1" ht="15">
      <c r="K877" s="28"/>
    </row>
    <row r="878" s="24" customFormat="1" ht="15">
      <c r="K878" s="28"/>
    </row>
    <row r="879" s="24" customFormat="1" ht="15">
      <c r="K879" s="28"/>
    </row>
    <row r="880" s="24" customFormat="1" ht="15">
      <c r="K880" s="28"/>
    </row>
    <row r="881" s="24" customFormat="1" ht="15">
      <c r="K881" s="28"/>
    </row>
    <row r="882" s="24" customFormat="1" ht="15">
      <c r="K882" s="28"/>
    </row>
    <row r="883" s="24" customFormat="1" ht="15">
      <c r="K883" s="28"/>
    </row>
    <row r="884" s="24" customFormat="1" ht="15">
      <c r="K884" s="28"/>
    </row>
    <row r="885" s="24" customFormat="1" ht="15">
      <c r="K885" s="28"/>
    </row>
    <row r="886" s="24" customFormat="1" ht="15">
      <c r="K886" s="28"/>
    </row>
    <row r="887" s="24" customFormat="1" ht="15">
      <c r="K887" s="28"/>
    </row>
    <row r="888" s="24" customFormat="1" ht="15">
      <c r="K888" s="28"/>
    </row>
    <row r="889" s="24" customFormat="1" ht="15">
      <c r="K889" s="28"/>
    </row>
    <row r="890" s="24" customFormat="1" ht="15">
      <c r="K890" s="28"/>
    </row>
    <row r="891" s="24" customFormat="1" ht="15">
      <c r="K891" s="28"/>
    </row>
    <row r="892" s="24" customFormat="1" ht="15">
      <c r="K892" s="28"/>
    </row>
    <row r="893" s="24" customFormat="1" ht="15">
      <c r="K893" s="28"/>
    </row>
    <row r="894" s="24" customFormat="1" ht="15">
      <c r="K894" s="28"/>
    </row>
    <row r="895" s="24" customFormat="1" ht="15">
      <c r="K895" s="28"/>
    </row>
    <row r="896" s="24" customFormat="1" ht="15">
      <c r="K896" s="28"/>
    </row>
    <row r="897" s="24" customFormat="1" ht="15">
      <c r="K897" s="28"/>
    </row>
    <row r="898" s="24" customFormat="1" ht="15">
      <c r="K898" s="28"/>
    </row>
    <row r="899" s="24" customFormat="1" ht="15">
      <c r="K899" s="28"/>
    </row>
    <row r="900" s="24" customFormat="1" ht="15">
      <c r="K900" s="28"/>
    </row>
    <row r="901" s="24" customFormat="1" ht="15">
      <c r="K901" s="28"/>
    </row>
    <row r="902" s="24" customFormat="1" ht="15">
      <c r="K902" s="28"/>
    </row>
    <row r="903" s="24" customFormat="1" ht="15">
      <c r="K903" s="28"/>
    </row>
    <row r="904" s="24" customFormat="1" ht="15">
      <c r="K904" s="28"/>
    </row>
    <row r="905" s="24" customFormat="1" ht="15">
      <c r="K905" s="28"/>
    </row>
    <row r="906" s="24" customFormat="1" ht="15">
      <c r="K906" s="28"/>
    </row>
    <row r="907" s="24" customFormat="1" ht="15">
      <c r="K907" s="28"/>
    </row>
    <row r="908" s="24" customFormat="1" ht="15">
      <c r="K908" s="28"/>
    </row>
    <row r="909" s="24" customFormat="1" ht="15">
      <c r="K909" s="28"/>
    </row>
    <row r="910" s="24" customFormat="1" ht="15">
      <c r="K910" s="28"/>
    </row>
    <row r="911" s="24" customFormat="1" ht="15">
      <c r="K911" s="28"/>
    </row>
    <row r="912" s="24" customFormat="1" ht="15">
      <c r="K912" s="28"/>
    </row>
    <row r="913" s="24" customFormat="1" ht="15">
      <c r="K913" s="28"/>
    </row>
    <row r="914" s="24" customFormat="1" ht="15">
      <c r="K914" s="28"/>
    </row>
    <row r="915" s="24" customFormat="1" ht="15">
      <c r="K915" s="28"/>
    </row>
    <row r="916" s="24" customFormat="1" ht="15">
      <c r="K916" s="28"/>
    </row>
    <row r="917" s="24" customFormat="1" ht="15">
      <c r="K917" s="28"/>
    </row>
    <row r="918" s="24" customFormat="1" ht="15">
      <c r="K918" s="28"/>
    </row>
    <row r="919" s="24" customFormat="1" ht="15">
      <c r="K919" s="28"/>
    </row>
    <row r="920" s="24" customFormat="1" ht="15">
      <c r="K920" s="28"/>
    </row>
    <row r="921" s="24" customFormat="1" ht="15">
      <c r="K921" s="28"/>
    </row>
    <row r="922" s="24" customFormat="1" ht="15">
      <c r="K922" s="28"/>
    </row>
    <row r="923" s="24" customFormat="1" ht="15">
      <c r="K923" s="28"/>
    </row>
    <row r="924" s="24" customFormat="1" ht="15">
      <c r="K924" s="28"/>
    </row>
    <row r="925" s="24" customFormat="1" ht="15">
      <c r="K925" s="28"/>
    </row>
    <row r="926" s="24" customFormat="1" ht="15">
      <c r="K926" s="28"/>
    </row>
    <row r="927" s="24" customFormat="1" ht="15">
      <c r="K927" s="28"/>
    </row>
    <row r="928" s="24" customFormat="1" ht="15">
      <c r="K928" s="28"/>
    </row>
    <row r="929" s="24" customFormat="1" ht="15">
      <c r="K929" s="28"/>
    </row>
    <row r="930" s="24" customFormat="1" ht="15">
      <c r="K930" s="28"/>
    </row>
    <row r="931" s="24" customFormat="1" ht="15">
      <c r="K931" s="28"/>
    </row>
    <row r="932" s="24" customFormat="1" ht="15">
      <c r="K932" s="28"/>
    </row>
    <row r="933" s="24" customFormat="1" ht="15">
      <c r="K933" s="28"/>
    </row>
    <row r="934" s="24" customFormat="1" ht="15">
      <c r="K934" s="28"/>
    </row>
    <row r="935" s="24" customFormat="1" ht="15">
      <c r="K935" s="28"/>
    </row>
    <row r="936" s="24" customFormat="1" ht="15">
      <c r="K936" s="28"/>
    </row>
    <row r="937" s="24" customFormat="1" ht="15">
      <c r="K937" s="28"/>
    </row>
    <row r="938" s="24" customFormat="1" ht="15">
      <c r="K938" s="28"/>
    </row>
    <row r="939" s="24" customFormat="1" ht="15">
      <c r="K939" s="28"/>
    </row>
    <row r="940" s="24" customFormat="1" ht="15">
      <c r="K940" s="28"/>
    </row>
    <row r="941" s="24" customFormat="1" ht="15">
      <c r="K941" s="28"/>
    </row>
    <row r="942" s="24" customFormat="1" ht="15">
      <c r="K942" s="28"/>
    </row>
    <row r="943" s="24" customFormat="1" ht="15">
      <c r="K943" s="28"/>
    </row>
    <row r="944" s="24" customFormat="1" ht="15">
      <c r="K944" s="28"/>
    </row>
    <row r="945" s="24" customFormat="1" ht="15">
      <c r="K945" s="28"/>
    </row>
    <row r="946" s="24" customFormat="1" ht="15">
      <c r="K946" s="28"/>
    </row>
    <row r="947" s="24" customFormat="1" ht="15">
      <c r="K947" s="28"/>
    </row>
    <row r="948" s="24" customFormat="1" ht="15">
      <c r="K948" s="28"/>
    </row>
    <row r="949" s="24" customFormat="1" ht="15">
      <c r="K949" s="28"/>
    </row>
    <row r="950" s="24" customFormat="1" ht="15">
      <c r="K950" s="28"/>
    </row>
    <row r="951" s="24" customFormat="1" ht="15">
      <c r="K951" s="28"/>
    </row>
    <row r="952" s="24" customFormat="1" ht="15">
      <c r="K952" s="28"/>
    </row>
    <row r="953" s="24" customFormat="1" ht="15">
      <c r="K953" s="28"/>
    </row>
    <row r="954" s="24" customFormat="1" ht="15">
      <c r="K954" s="28"/>
    </row>
    <row r="955" s="24" customFormat="1" ht="15">
      <c r="K955" s="28"/>
    </row>
    <row r="956" s="24" customFormat="1" ht="15">
      <c r="K956" s="28"/>
    </row>
    <row r="957" s="24" customFormat="1" ht="15">
      <c r="K957" s="28"/>
    </row>
    <row r="958" s="24" customFormat="1" ht="15">
      <c r="K958" s="28"/>
    </row>
    <row r="959" s="24" customFormat="1" ht="15">
      <c r="K959" s="28"/>
    </row>
    <row r="960" s="24" customFormat="1" ht="15">
      <c r="K960" s="28"/>
    </row>
    <row r="961" s="24" customFormat="1" ht="15">
      <c r="K961" s="28"/>
    </row>
    <row r="962" s="24" customFormat="1" ht="15">
      <c r="K962" s="28"/>
    </row>
    <row r="963" s="24" customFormat="1" ht="15">
      <c r="K963" s="28"/>
    </row>
    <row r="964" s="24" customFormat="1" ht="15">
      <c r="K964" s="28"/>
    </row>
    <row r="965" s="24" customFormat="1" ht="15">
      <c r="K965" s="28"/>
    </row>
    <row r="966" s="24" customFormat="1" ht="15">
      <c r="K966" s="28"/>
    </row>
    <row r="967" s="24" customFormat="1" ht="15">
      <c r="K967" s="28"/>
    </row>
    <row r="968" s="24" customFormat="1" ht="15">
      <c r="K968" s="28"/>
    </row>
    <row r="969" s="24" customFormat="1" ht="15">
      <c r="K969" s="28"/>
    </row>
    <row r="970" s="24" customFormat="1" ht="15">
      <c r="K970" s="28"/>
    </row>
    <row r="971" s="24" customFormat="1" ht="15">
      <c r="K971" s="28"/>
    </row>
    <row r="972" s="24" customFormat="1" ht="15">
      <c r="K972" s="28"/>
    </row>
    <row r="973" s="24" customFormat="1" ht="15">
      <c r="K973" s="28"/>
    </row>
    <row r="974" s="24" customFormat="1" ht="15">
      <c r="K974" s="28"/>
    </row>
    <row r="975" s="24" customFormat="1" ht="15">
      <c r="K975" s="28"/>
    </row>
    <row r="976" s="24" customFormat="1" ht="15">
      <c r="K976" s="28"/>
    </row>
    <row r="977" s="24" customFormat="1" ht="15">
      <c r="K977" s="28"/>
    </row>
    <row r="978" s="24" customFormat="1" ht="15">
      <c r="K978" s="28"/>
    </row>
    <row r="979" s="24" customFormat="1" ht="15">
      <c r="K979" s="28"/>
    </row>
    <row r="980" s="24" customFormat="1" ht="15">
      <c r="K980" s="28"/>
    </row>
    <row r="981" s="24" customFormat="1" ht="15">
      <c r="K981" s="28"/>
    </row>
    <row r="982" s="24" customFormat="1" ht="15">
      <c r="K982" s="28"/>
    </row>
    <row r="983" s="24" customFormat="1" ht="15">
      <c r="K983" s="28"/>
    </row>
    <row r="984" s="24" customFormat="1" ht="15">
      <c r="K984" s="28"/>
    </row>
    <row r="985" s="24" customFormat="1" ht="15">
      <c r="K985" s="28"/>
    </row>
    <row r="986" s="24" customFormat="1" ht="15">
      <c r="K986" s="28"/>
    </row>
    <row r="987" s="24" customFormat="1" ht="15">
      <c r="K987" s="28"/>
    </row>
    <row r="988" s="24" customFormat="1" ht="15">
      <c r="K988" s="28"/>
    </row>
    <row r="989" s="24" customFormat="1" ht="15">
      <c r="K989" s="28"/>
    </row>
    <row r="990" s="24" customFormat="1" ht="15">
      <c r="K990" s="28"/>
    </row>
    <row r="991" s="24" customFormat="1" ht="15">
      <c r="K991" s="28"/>
    </row>
    <row r="992" s="24" customFormat="1" ht="15">
      <c r="K992" s="28"/>
    </row>
    <row r="993" s="24" customFormat="1" ht="15">
      <c r="K993" s="28"/>
    </row>
    <row r="994" s="24" customFormat="1" ht="15">
      <c r="K994" s="28"/>
    </row>
    <row r="995" s="24" customFormat="1" ht="15">
      <c r="K995" s="28"/>
    </row>
    <row r="996" s="24" customFormat="1" ht="15">
      <c r="K996" s="28"/>
    </row>
    <row r="997" s="24" customFormat="1" ht="15">
      <c r="K997" s="28"/>
    </row>
    <row r="998" s="24" customFormat="1" ht="15">
      <c r="K998" s="28"/>
    </row>
    <row r="999" s="24" customFormat="1" ht="15">
      <c r="K999" s="28"/>
    </row>
    <row r="1000" s="24" customFormat="1" ht="15">
      <c r="K1000" s="28"/>
    </row>
    <row r="1001" s="24" customFormat="1" ht="15">
      <c r="K1001" s="28"/>
    </row>
    <row r="1002" s="24" customFormat="1" ht="15">
      <c r="K1002" s="28"/>
    </row>
    <row r="1003" s="24" customFormat="1" ht="15">
      <c r="K1003" s="28"/>
    </row>
    <row r="1004" s="24" customFormat="1" ht="15">
      <c r="K1004" s="28"/>
    </row>
    <row r="1005" s="24" customFormat="1" ht="15">
      <c r="K1005" s="28"/>
    </row>
    <row r="1006" s="24" customFormat="1" ht="15">
      <c r="K1006" s="28"/>
    </row>
    <row r="1007" s="24" customFormat="1" ht="15">
      <c r="K1007" s="28"/>
    </row>
    <row r="1008" s="24" customFormat="1" ht="15">
      <c r="K1008" s="28"/>
    </row>
    <row r="1009" s="24" customFormat="1" ht="15">
      <c r="K1009" s="28"/>
    </row>
    <row r="1010" s="24" customFormat="1" ht="15">
      <c r="K1010" s="28"/>
    </row>
    <row r="1011" s="24" customFormat="1" ht="15">
      <c r="K1011" s="28"/>
    </row>
    <row r="1012" s="24" customFormat="1" ht="15">
      <c r="K1012" s="28"/>
    </row>
    <row r="1013" s="24" customFormat="1" ht="15">
      <c r="K1013" s="28"/>
    </row>
    <row r="1014" s="24" customFormat="1" ht="15">
      <c r="K1014" s="28"/>
    </row>
    <row r="1015" s="24" customFormat="1" ht="15">
      <c r="K1015" s="28"/>
    </row>
    <row r="1016" s="24" customFormat="1" ht="15">
      <c r="K1016" s="28"/>
    </row>
    <row r="1017" s="24" customFormat="1" ht="15">
      <c r="K1017" s="28"/>
    </row>
    <row r="1018" s="24" customFormat="1" ht="15">
      <c r="K1018" s="28"/>
    </row>
    <row r="1019" s="24" customFormat="1" ht="15">
      <c r="K1019" s="28"/>
    </row>
    <row r="1020" s="24" customFormat="1" ht="15">
      <c r="K1020" s="28"/>
    </row>
    <row r="1021" s="24" customFormat="1" ht="15">
      <c r="K1021" s="28"/>
    </row>
    <row r="1022" s="24" customFormat="1" ht="15">
      <c r="K1022" s="28"/>
    </row>
    <row r="1023" s="24" customFormat="1" ht="15">
      <c r="K1023" s="28"/>
    </row>
    <row r="1024" s="24" customFormat="1" ht="15">
      <c r="K1024" s="28"/>
    </row>
    <row r="1025" s="24" customFormat="1" ht="15">
      <c r="K1025" s="28"/>
    </row>
    <row r="1026" s="24" customFormat="1" ht="15">
      <c r="K1026" s="28"/>
    </row>
    <row r="1027" s="24" customFormat="1" ht="15">
      <c r="K1027" s="28"/>
    </row>
    <row r="1028" s="24" customFormat="1" ht="15">
      <c r="K1028" s="28"/>
    </row>
    <row r="1029" s="24" customFormat="1" ht="15">
      <c r="K1029" s="28"/>
    </row>
    <row r="1030" s="24" customFormat="1" ht="15">
      <c r="K1030" s="28"/>
    </row>
    <row r="1031" s="24" customFormat="1" ht="15">
      <c r="K1031" s="28"/>
    </row>
    <row r="1032" s="24" customFormat="1" ht="15">
      <c r="K1032" s="28"/>
    </row>
    <row r="1033" s="24" customFormat="1" ht="15">
      <c r="K1033" s="28"/>
    </row>
    <row r="1034" s="24" customFormat="1" ht="15">
      <c r="K1034" s="28"/>
    </row>
    <row r="1035" s="24" customFormat="1" ht="15">
      <c r="K1035" s="28"/>
    </row>
    <row r="1036" s="24" customFormat="1" ht="15">
      <c r="K1036" s="28"/>
    </row>
    <row r="1037" s="24" customFormat="1" ht="15">
      <c r="K1037" s="28"/>
    </row>
    <row r="1038" s="24" customFormat="1" ht="15">
      <c r="K1038" s="28"/>
    </row>
    <row r="1039" s="24" customFormat="1" ht="15">
      <c r="K1039" s="28"/>
    </row>
    <row r="1040" s="24" customFormat="1" ht="15">
      <c r="K1040" s="28"/>
    </row>
    <row r="1041" s="24" customFormat="1" ht="15">
      <c r="K1041" s="28"/>
    </row>
    <row r="1042" s="24" customFormat="1" ht="15">
      <c r="K1042" s="28"/>
    </row>
    <row r="1043" s="24" customFormat="1" ht="15">
      <c r="K1043" s="28"/>
    </row>
    <row r="1044" s="24" customFormat="1" ht="15">
      <c r="K1044" s="28"/>
    </row>
    <row r="1045" s="24" customFormat="1" ht="15">
      <c r="K1045" s="28"/>
    </row>
    <row r="1046" s="24" customFormat="1" ht="15">
      <c r="K1046" s="28"/>
    </row>
    <row r="1047" s="24" customFormat="1" ht="15">
      <c r="K1047" s="28"/>
    </row>
    <row r="1048" s="24" customFormat="1" ht="15">
      <c r="K1048" s="28"/>
    </row>
    <row r="1049" s="24" customFormat="1" ht="15">
      <c r="K1049" s="28"/>
    </row>
    <row r="1050" s="24" customFormat="1" ht="15">
      <c r="K1050" s="28"/>
    </row>
    <row r="1051" s="24" customFormat="1" ht="15">
      <c r="K1051" s="28"/>
    </row>
    <row r="1052" s="24" customFormat="1" ht="15">
      <c r="K1052" s="28"/>
    </row>
    <row r="1053" s="24" customFormat="1" ht="15">
      <c r="K1053" s="28"/>
    </row>
    <row r="1054" s="24" customFormat="1" ht="15">
      <c r="K1054" s="28"/>
    </row>
    <row r="1055" s="24" customFormat="1" ht="15">
      <c r="K1055" s="28"/>
    </row>
    <row r="1056" s="24" customFormat="1" ht="15">
      <c r="K1056" s="28"/>
    </row>
    <row r="1057" s="24" customFormat="1" ht="15">
      <c r="K1057" s="28"/>
    </row>
    <row r="1058" s="24" customFormat="1" ht="15">
      <c r="K1058" s="28"/>
    </row>
    <row r="1059" s="24" customFormat="1" ht="15">
      <c r="K1059" s="28"/>
    </row>
    <row r="1060" s="24" customFormat="1" ht="15">
      <c r="K1060" s="28"/>
    </row>
    <row r="1061" s="24" customFormat="1" ht="15">
      <c r="K1061" s="28"/>
    </row>
    <row r="1062" s="24" customFormat="1" ht="15">
      <c r="K1062" s="28"/>
    </row>
    <row r="1063" s="24" customFormat="1" ht="15">
      <c r="K1063" s="28"/>
    </row>
    <row r="1064" s="24" customFormat="1" ht="15">
      <c r="K1064" s="28"/>
    </row>
    <row r="1065" s="24" customFormat="1" ht="15">
      <c r="K1065" s="28"/>
    </row>
    <row r="1066" s="24" customFormat="1" ht="15">
      <c r="K1066" s="28"/>
    </row>
    <row r="1067" s="24" customFormat="1" ht="15">
      <c r="K1067" s="28"/>
    </row>
    <row r="1068" s="24" customFormat="1" ht="15">
      <c r="K1068" s="28"/>
    </row>
    <row r="1069" s="24" customFormat="1" ht="15">
      <c r="K1069" s="28"/>
    </row>
    <row r="1070" s="24" customFormat="1" ht="15">
      <c r="K1070" s="28"/>
    </row>
    <row r="1071" s="24" customFormat="1" ht="15">
      <c r="K1071" s="28"/>
    </row>
    <row r="1072" s="24" customFormat="1" ht="15">
      <c r="K1072" s="28"/>
    </row>
    <row r="1073" s="24" customFormat="1" ht="15">
      <c r="K1073" s="28"/>
    </row>
    <row r="1074" s="24" customFormat="1" ht="15">
      <c r="K1074" s="28"/>
    </row>
    <row r="1075" s="24" customFormat="1" ht="15">
      <c r="K1075" s="28"/>
    </row>
    <row r="1076" s="24" customFormat="1" ht="15">
      <c r="K1076" s="28"/>
    </row>
    <row r="1077" s="24" customFormat="1" ht="15">
      <c r="K1077" s="28"/>
    </row>
    <row r="1078" s="24" customFormat="1" ht="15">
      <c r="K1078" s="28"/>
    </row>
    <row r="1079" s="24" customFormat="1" ht="15">
      <c r="K1079" s="28"/>
    </row>
    <row r="1080" s="24" customFormat="1" ht="15">
      <c r="K1080" s="28"/>
    </row>
    <row r="1081" s="24" customFormat="1" ht="15">
      <c r="K1081" s="28"/>
    </row>
    <row r="1082" s="24" customFormat="1" ht="15">
      <c r="K1082" s="28"/>
    </row>
    <row r="1083" s="24" customFormat="1" ht="15">
      <c r="K1083" s="28"/>
    </row>
    <row r="1084" s="24" customFormat="1" ht="15">
      <c r="K1084" s="28"/>
    </row>
    <row r="1085" s="24" customFormat="1" ht="15">
      <c r="K1085" s="28"/>
    </row>
    <row r="1086" s="24" customFormat="1" ht="15">
      <c r="K1086" s="28"/>
    </row>
    <row r="1087" s="24" customFormat="1" ht="15">
      <c r="K1087" s="28"/>
    </row>
    <row r="1088" s="24" customFormat="1" ht="15">
      <c r="K1088" s="28"/>
    </row>
    <row r="1089" s="24" customFormat="1" ht="15">
      <c r="K1089" s="28"/>
    </row>
    <row r="1090" s="24" customFormat="1" ht="15">
      <c r="K1090" s="28"/>
    </row>
    <row r="1091" s="24" customFormat="1" ht="15">
      <c r="K1091" s="28"/>
    </row>
    <row r="1092" s="24" customFormat="1" ht="15">
      <c r="K1092" s="28"/>
    </row>
    <row r="1093" s="24" customFormat="1" ht="15">
      <c r="K1093" s="28"/>
    </row>
    <row r="1094" s="24" customFormat="1" ht="15">
      <c r="K1094" s="28"/>
    </row>
    <row r="1095" s="24" customFormat="1" ht="15">
      <c r="K1095" s="28"/>
    </row>
    <row r="1096" s="24" customFormat="1" ht="15">
      <c r="K1096" s="28"/>
    </row>
    <row r="1097" s="24" customFormat="1" ht="15">
      <c r="K1097" s="28"/>
    </row>
    <row r="1098" s="24" customFormat="1" ht="15">
      <c r="K1098" s="28"/>
    </row>
    <row r="1099" s="24" customFormat="1" ht="15">
      <c r="K1099" s="28"/>
    </row>
    <row r="1100" s="24" customFormat="1" ht="15">
      <c r="K1100" s="28"/>
    </row>
    <row r="1101" s="24" customFormat="1" ht="15">
      <c r="K1101" s="28"/>
    </row>
    <row r="1102" s="24" customFormat="1" ht="15">
      <c r="K1102" s="28"/>
    </row>
    <row r="1103" s="24" customFormat="1" ht="15">
      <c r="K1103" s="28"/>
    </row>
    <row r="1104" s="24" customFormat="1" ht="15">
      <c r="K1104" s="28"/>
    </row>
    <row r="1105" s="24" customFormat="1" ht="15">
      <c r="K1105" s="28"/>
    </row>
    <row r="1106" s="24" customFormat="1" ht="15">
      <c r="K1106" s="28"/>
    </row>
    <row r="1107" s="24" customFormat="1" ht="15">
      <c r="K1107" s="28"/>
    </row>
    <row r="1108" s="24" customFormat="1" ht="15">
      <c r="K1108" s="28"/>
    </row>
    <row r="1109" s="24" customFormat="1" ht="15">
      <c r="K1109" s="28"/>
    </row>
    <row r="1110" s="24" customFormat="1" ht="15">
      <c r="K1110" s="28"/>
    </row>
    <row r="1111" s="24" customFormat="1" ht="15">
      <c r="K1111" s="28"/>
    </row>
    <row r="1112" s="24" customFormat="1" ht="15">
      <c r="K1112" s="28"/>
    </row>
    <row r="1113" s="24" customFormat="1" ht="15">
      <c r="K1113" s="28"/>
    </row>
    <row r="1114" s="24" customFormat="1" ht="15">
      <c r="K1114" s="28"/>
    </row>
    <row r="1115" s="24" customFormat="1" ht="15">
      <c r="K1115" s="28"/>
    </row>
    <row r="1116" s="24" customFormat="1" ht="15">
      <c r="K1116" s="28"/>
    </row>
    <row r="1117" s="24" customFormat="1" ht="15">
      <c r="K1117" s="28"/>
    </row>
    <row r="1118" s="24" customFormat="1" ht="15">
      <c r="K1118" s="28"/>
    </row>
    <row r="1119" s="24" customFormat="1" ht="15">
      <c r="K1119" s="28"/>
    </row>
    <row r="1120" s="24" customFormat="1" ht="15">
      <c r="K1120" s="28"/>
    </row>
    <row r="1121" s="24" customFormat="1" ht="15">
      <c r="K1121" s="28"/>
    </row>
    <row r="1122" s="24" customFormat="1" ht="15">
      <c r="K1122" s="28"/>
    </row>
    <row r="1123" s="24" customFormat="1" ht="15">
      <c r="K1123" s="28"/>
    </row>
    <row r="1124" s="24" customFormat="1" ht="15">
      <c r="K1124" s="28"/>
    </row>
    <row r="1125" s="24" customFormat="1" ht="15">
      <c r="K1125" s="28"/>
    </row>
    <row r="1126" s="24" customFormat="1" ht="15">
      <c r="K1126" s="28"/>
    </row>
    <row r="1127" s="24" customFormat="1" ht="15">
      <c r="K1127" s="28"/>
    </row>
    <row r="1128" s="24" customFormat="1" ht="15">
      <c r="K1128" s="28"/>
    </row>
    <row r="1129" s="24" customFormat="1" ht="15">
      <c r="K1129" s="28"/>
    </row>
    <row r="1130" s="24" customFormat="1" ht="15">
      <c r="K1130" s="28"/>
    </row>
    <row r="1131" s="24" customFormat="1" ht="15">
      <c r="K1131" s="28"/>
    </row>
    <row r="1132" s="24" customFormat="1" ht="15">
      <c r="K1132" s="28"/>
    </row>
    <row r="1133" s="24" customFormat="1" ht="15">
      <c r="K1133" s="28"/>
    </row>
    <row r="1134" s="24" customFormat="1" ht="15">
      <c r="K1134" s="28"/>
    </row>
    <row r="1135" s="24" customFormat="1" ht="15">
      <c r="K1135" s="28"/>
    </row>
    <row r="1136" s="24" customFormat="1" ht="15">
      <c r="K1136" s="28"/>
    </row>
    <row r="1137" s="24" customFormat="1" ht="15">
      <c r="K1137" s="28"/>
    </row>
    <row r="1138" s="24" customFormat="1" ht="15">
      <c r="K1138" s="28"/>
    </row>
    <row r="1139" s="24" customFormat="1" ht="15">
      <c r="K1139" s="28"/>
    </row>
    <row r="1140" s="24" customFormat="1" ht="15">
      <c r="K1140" s="28"/>
    </row>
    <row r="1141" s="24" customFormat="1" ht="15">
      <c r="K1141" s="28"/>
    </row>
    <row r="1142" s="24" customFormat="1" ht="15">
      <c r="K1142" s="28"/>
    </row>
    <row r="1143" s="24" customFormat="1" ht="15">
      <c r="K1143" s="28"/>
    </row>
    <row r="1144" s="24" customFormat="1" ht="15">
      <c r="K1144" s="28"/>
    </row>
    <row r="1145" s="24" customFormat="1" ht="15">
      <c r="K1145" s="28"/>
    </row>
    <row r="1146" s="24" customFormat="1" ht="15">
      <c r="K1146" s="28"/>
    </row>
    <row r="1147" s="24" customFormat="1" ht="15">
      <c r="K1147" s="28"/>
    </row>
    <row r="1148" s="24" customFormat="1" ht="15">
      <c r="K1148" s="28"/>
    </row>
    <row r="1149" s="24" customFormat="1" ht="15">
      <c r="K1149" s="28"/>
    </row>
    <row r="1150" s="24" customFormat="1" ht="15">
      <c r="K1150" s="28"/>
    </row>
    <row r="1151" s="24" customFormat="1" ht="15">
      <c r="K1151" s="28"/>
    </row>
    <row r="1152" s="24" customFormat="1" ht="15">
      <c r="K1152" s="28"/>
    </row>
    <row r="1153" s="24" customFormat="1" ht="15">
      <c r="K1153" s="28"/>
    </row>
    <row r="1154" s="24" customFormat="1" ht="15">
      <c r="K1154" s="28"/>
    </row>
    <row r="1155" s="24" customFormat="1" ht="15">
      <c r="K1155" s="28"/>
    </row>
    <row r="1156" s="24" customFormat="1" ht="15">
      <c r="K1156" s="28"/>
    </row>
    <row r="1157" s="24" customFormat="1" ht="15">
      <c r="K1157" s="28"/>
    </row>
    <row r="1158" s="24" customFormat="1" ht="15">
      <c r="K1158" s="28"/>
    </row>
    <row r="1159" s="24" customFormat="1" ht="15">
      <c r="K1159" s="28"/>
    </row>
    <row r="1160" s="24" customFormat="1" ht="15">
      <c r="K1160" s="28"/>
    </row>
    <row r="1161" s="24" customFormat="1" ht="15">
      <c r="K1161" s="28"/>
    </row>
    <row r="1162" s="24" customFormat="1" ht="15">
      <c r="K1162" s="28"/>
    </row>
    <row r="1163" s="24" customFormat="1" ht="15">
      <c r="K1163" s="28"/>
    </row>
    <row r="1164" s="24" customFormat="1" ht="15">
      <c r="K1164" s="28"/>
    </row>
    <row r="1165" s="24" customFormat="1" ht="15">
      <c r="K1165" s="28"/>
    </row>
    <row r="1166" s="24" customFormat="1" ht="15">
      <c r="K1166" s="28"/>
    </row>
    <row r="1167" s="24" customFormat="1" ht="15">
      <c r="K1167" s="28"/>
    </row>
    <row r="1168" s="24" customFormat="1" ht="15">
      <c r="K1168" s="28"/>
    </row>
    <row r="1169" s="24" customFormat="1" ht="15">
      <c r="K1169" s="28"/>
    </row>
    <row r="1170" s="24" customFormat="1" ht="15">
      <c r="K1170" s="28"/>
    </row>
    <row r="1171" s="24" customFormat="1" ht="15">
      <c r="K1171" s="28"/>
    </row>
    <row r="1172" s="24" customFormat="1" ht="15">
      <c r="K1172" s="28"/>
    </row>
    <row r="1173" s="24" customFormat="1" ht="15">
      <c r="K1173" s="28"/>
    </row>
    <row r="1174" s="24" customFormat="1" ht="15">
      <c r="K1174" s="28"/>
    </row>
    <row r="1175" s="24" customFormat="1" ht="15">
      <c r="K1175" s="28"/>
    </row>
    <row r="1176" s="24" customFormat="1" ht="15">
      <c r="K1176" s="28"/>
    </row>
    <row r="1177" s="24" customFormat="1" ht="15">
      <c r="K1177" s="28"/>
    </row>
    <row r="1178" s="24" customFormat="1" ht="15">
      <c r="K1178" s="28"/>
    </row>
    <row r="1179" s="24" customFormat="1" ht="15">
      <c r="K1179" s="28"/>
    </row>
    <row r="1180" s="24" customFormat="1" ht="15">
      <c r="K1180" s="28"/>
    </row>
    <row r="1181" s="24" customFormat="1" ht="15">
      <c r="K1181" s="28"/>
    </row>
    <row r="1182" s="24" customFormat="1" ht="15">
      <c r="K1182" s="28"/>
    </row>
    <row r="1183" s="24" customFormat="1" ht="15">
      <c r="K1183" s="28"/>
    </row>
    <row r="1184" s="24" customFormat="1" ht="15">
      <c r="K1184" s="28"/>
    </row>
    <row r="1185" s="24" customFormat="1" ht="15">
      <c r="K1185" s="28"/>
    </row>
    <row r="1186" s="24" customFormat="1" ht="15">
      <c r="K1186" s="28"/>
    </row>
    <row r="1187" s="24" customFormat="1" ht="15">
      <c r="K1187" s="28"/>
    </row>
    <row r="1188" s="24" customFormat="1" ht="15">
      <c r="K1188" s="28"/>
    </row>
    <row r="1189" s="24" customFormat="1" ht="15">
      <c r="K1189" s="28"/>
    </row>
    <row r="1190" s="24" customFormat="1" ht="15">
      <c r="K1190" s="28"/>
    </row>
    <row r="1191" s="24" customFormat="1" ht="15">
      <c r="K1191" s="28"/>
    </row>
    <row r="1192" s="24" customFormat="1" ht="15">
      <c r="K1192" s="28"/>
    </row>
    <row r="1193" s="24" customFormat="1" ht="15">
      <c r="K1193" s="28"/>
    </row>
    <row r="1194" s="24" customFormat="1" ht="15">
      <c r="K1194" s="28"/>
    </row>
    <row r="1195" s="24" customFormat="1" ht="15">
      <c r="K1195" s="28"/>
    </row>
    <row r="1196" s="24" customFormat="1" ht="15">
      <c r="K1196" s="28"/>
    </row>
    <row r="1197" s="24" customFormat="1" ht="15">
      <c r="K1197" s="28"/>
    </row>
    <row r="1198" s="24" customFormat="1" ht="15">
      <c r="K1198" s="28"/>
    </row>
    <row r="1199" s="24" customFormat="1" ht="15">
      <c r="K1199" s="28"/>
    </row>
    <row r="1200" s="24" customFormat="1" ht="15">
      <c r="K1200" s="28"/>
    </row>
    <row r="1201" s="24" customFormat="1" ht="15">
      <c r="K1201" s="28"/>
    </row>
    <row r="1202" s="24" customFormat="1" ht="15">
      <c r="K1202" s="28"/>
    </row>
    <row r="1203" s="24" customFormat="1" ht="15">
      <c r="K1203" s="28"/>
    </row>
    <row r="1204" s="24" customFormat="1" ht="15">
      <c r="K1204" s="28"/>
    </row>
    <row r="1205" s="24" customFormat="1" ht="15">
      <c r="K1205" s="28"/>
    </row>
    <row r="1206" s="24" customFormat="1" ht="15">
      <c r="K1206" s="28"/>
    </row>
    <row r="1207" s="24" customFormat="1" ht="15">
      <c r="K1207" s="28"/>
    </row>
    <row r="1208" s="24" customFormat="1" ht="15">
      <c r="K1208" s="28"/>
    </row>
    <row r="1209" s="24" customFormat="1" ht="15">
      <c r="K1209" s="28"/>
    </row>
    <row r="1210" s="24" customFormat="1" ht="15">
      <c r="K1210" s="28"/>
    </row>
    <row r="1211" s="24" customFormat="1" ht="15">
      <c r="K1211" s="28"/>
    </row>
    <row r="1212" s="24" customFormat="1" ht="15">
      <c r="K1212" s="28"/>
    </row>
    <row r="1213" s="24" customFormat="1" ht="15">
      <c r="K1213" s="28"/>
    </row>
    <row r="1214" s="24" customFormat="1" ht="15">
      <c r="K1214" s="28"/>
    </row>
    <row r="1215" s="24" customFormat="1" ht="15">
      <c r="K1215" s="28"/>
    </row>
    <row r="1216" s="24" customFormat="1" ht="15">
      <c r="K1216" s="28"/>
    </row>
    <row r="1217" s="24" customFormat="1" ht="15">
      <c r="K1217" s="28"/>
    </row>
    <row r="1218" s="24" customFormat="1" ht="15">
      <c r="K1218" s="28"/>
    </row>
    <row r="1219" s="24" customFormat="1" ht="15">
      <c r="K1219" s="28"/>
    </row>
    <row r="1220" s="24" customFormat="1" ht="15">
      <c r="K1220" s="28"/>
    </row>
    <row r="1221" s="24" customFormat="1" ht="15">
      <c r="K1221" s="28"/>
    </row>
    <row r="1222" s="24" customFormat="1" ht="15">
      <c r="K1222" s="28"/>
    </row>
    <row r="1223" s="24" customFormat="1" ht="15">
      <c r="K1223" s="28"/>
    </row>
    <row r="1224" s="24" customFormat="1" ht="15">
      <c r="K1224" s="28"/>
    </row>
    <row r="1225" s="24" customFormat="1" ht="15">
      <c r="K1225" s="28"/>
    </row>
    <row r="1226" s="24" customFormat="1" ht="15">
      <c r="K1226" s="28"/>
    </row>
    <row r="1227" s="24" customFormat="1" ht="15">
      <c r="K1227" s="28"/>
    </row>
    <row r="1228" s="24" customFormat="1" ht="15">
      <c r="K1228" s="28"/>
    </row>
    <row r="1229" s="24" customFormat="1" ht="15">
      <c r="K1229" s="28"/>
    </row>
    <row r="1230" s="24" customFormat="1" ht="15">
      <c r="K1230" s="28"/>
    </row>
    <row r="1231" s="24" customFormat="1" ht="15">
      <c r="K1231" s="28"/>
    </row>
    <row r="1232" s="24" customFormat="1" ht="15">
      <c r="K1232" s="28"/>
    </row>
    <row r="1233" s="24" customFormat="1" ht="15">
      <c r="K1233" s="28"/>
    </row>
    <row r="1234" s="24" customFormat="1" ht="15">
      <c r="K1234" s="28"/>
    </row>
    <row r="1235" s="24" customFormat="1" ht="15">
      <c r="K1235" s="28"/>
    </row>
    <row r="1236" s="24" customFormat="1" ht="15">
      <c r="K1236" s="28"/>
    </row>
    <row r="1237" s="24" customFormat="1" ht="15">
      <c r="K1237" s="28"/>
    </row>
    <row r="1238" s="24" customFormat="1" ht="15">
      <c r="K1238" s="28"/>
    </row>
    <row r="1239" s="24" customFormat="1" ht="15">
      <c r="K1239" s="28"/>
    </row>
    <row r="1240" s="24" customFormat="1" ht="15">
      <c r="K1240" s="28"/>
    </row>
    <row r="1241" s="24" customFormat="1" ht="15">
      <c r="K1241" s="28"/>
    </row>
    <row r="1242" s="24" customFormat="1" ht="15">
      <c r="K1242" s="28"/>
    </row>
    <row r="1243" s="24" customFormat="1" ht="15">
      <c r="K1243" s="28"/>
    </row>
    <row r="1244" s="24" customFormat="1" ht="15">
      <c r="K1244" s="28"/>
    </row>
    <row r="1245" s="24" customFormat="1" ht="15">
      <c r="K1245" s="28"/>
    </row>
    <row r="1246" s="24" customFormat="1" ht="15">
      <c r="K1246" s="28"/>
    </row>
    <row r="1247" s="24" customFormat="1" ht="15">
      <c r="K1247" s="28"/>
    </row>
    <row r="1248" s="24" customFormat="1" ht="15">
      <c r="K1248" s="28"/>
    </row>
    <row r="1249" s="24" customFormat="1" ht="15">
      <c r="K1249" s="28"/>
    </row>
    <row r="1250" s="24" customFormat="1" ht="15">
      <c r="K1250" s="28"/>
    </row>
    <row r="1251" s="24" customFormat="1" ht="15">
      <c r="K1251" s="28"/>
    </row>
    <row r="1252" s="24" customFormat="1" ht="15">
      <c r="K1252" s="28"/>
    </row>
    <row r="1253" s="24" customFormat="1" ht="15">
      <c r="K1253" s="28"/>
    </row>
    <row r="1254" s="24" customFormat="1" ht="15">
      <c r="K1254" s="28"/>
    </row>
    <row r="1255" s="24" customFormat="1" ht="15">
      <c r="K1255" s="28"/>
    </row>
    <row r="1256" s="24" customFormat="1" ht="15">
      <c r="K1256" s="28"/>
    </row>
    <row r="1257" s="24" customFormat="1" ht="15">
      <c r="K1257" s="28"/>
    </row>
    <row r="1258" s="24" customFormat="1" ht="15">
      <c r="K1258" s="28"/>
    </row>
    <row r="1259" s="24" customFormat="1" ht="15">
      <c r="K1259" s="28"/>
    </row>
    <row r="1260" s="24" customFormat="1" ht="15">
      <c r="K1260" s="28"/>
    </row>
    <row r="1261" s="24" customFormat="1" ht="15">
      <c r="K1261" s="28"/>
    </row>
    <row r="1262" s="24" customFormat="1" ht="15">
      <c r="K1262" s="28"/>
    </row>
    <row r="1263" s="24" customFormat="1" ht="15">
      <c r="K1263" s="28"/>
    </row>
    <row r="1264" s="24" customFormat="1" ht="15">
      <c r="K1264" s="28"/>
    </row>
    <row r="1265" s="24" customFormat="1" ht="15">
      <c r="K1265" s="28"/>
    </row>
    <row r="1266" s="24" customFormat="1" ht="15">
      <c r="K1266" s="28"/>
    </row>
    <row r="1267" s="24" customFormat="1" ht="15">
      <c r="K1267" s="28"/>
    </row>
    <row r="1268" s="24" customFormat="1" ht="15">
      <c r="K1268" s="28"/>
    </row>
    <row r="1269" s="24" customFormat="1" ht="15">
      <c r="K1269" s="28"/>
    </row>
    <row r="1270" s="24" customFormat="1" ht="15">
      <c r="K1270" s="28"/>
    </row>
    <row r="1271" s="24" customFormat="1" ht="15">
      <c r="K1271" s="28"/>
    </row>
    <row r="1272" s="24" customFormat="1" ht="15">
      <c r="K1272" s="28"/>
    </row>
    <row r="1273" s="24" customFormat="1" ht="15">
      <c r="K1273" s="28"/>
    </row>
    <row r="1274" s="24" customFormat="1" ht="15">
      <c r="K1274" s="28"/>
    </row>
    <row r="1275" s="24" customFormat="1" ht="15">
      <c r="K1275" s="28"/>
    </row>
    <row r="1276" s="24" customFormat="1" ht="15">
      <c r="K1276" s="28"/>
    </row>
    <row r="1277" s="24" customFormat="1" ht="15">
      <c r="K1277" s="28"/>
    </row>
    <row r="1278" s="24" customFormat="1" ht="15">
      <c r="K1278" s="28"/>
    </row>
    <row r="1279" s="24" customFormat="1" ht="15">
      <c r="K1279" s="28"/>
    </row>
    <row r="1280" s="24" customFormat="1" ht="15">
      <c r="K1280" s="28"/>
    </row>
    <row r="1281" s="24" customFormat="1" ht="15">
      <c r="K1281" s="28"/>
    </row>
    <row r="1282" s="24" customFormat="1" ht="15">
      <c r="K1282" s="28"/>
    </row>
    <row r="1283" s="24" customFormat="1" ht="15">
      <c r="K1283" s="28"/>
    </row>
    <row r="1284" s="24" customFormat="1" ht="15">
      <c r="K1284" s="28"/>
    </row>
    <row r="1285" s="24" customFormat="1" ht="15">
      <c r="K1285" s="28"/>
    </row>
    <row r="1286" s="24" customFormat="1" ht="15">
      <c r="K1286" s="28"/>
    </row>
    <row r="1287" s="24" customFormat="1" ht="15">
      <c r="K1287" s="28"/>
    </row>
    <row r="1288" s="24" customFormat="1" ht="15">
      <c r="K1288" s="28"/>
    </row>
    <row r="1289" s="24" customFormat="1" ht="15">
      <c r="K1289" s="28"/>
    </row>
    <row r="1290" s="24" customFormat="1" ht="15">
      <c r="K1290" s="28"/>
    </row>
    <row r="1291" s="24" customFormat="1" ht="15">
      <c r="K1291" s="28"/>
    </row>
    <row r="1292" s="24" customFormat="1" ht="15">
      <c r="K1292" s="28"/>
    </row>
    <row r="1293" s="24" customFormat="1" ht="15">
      <c r="K1293" s="28"/>
    </row>
    <row r="1294" s="24" customFormat="1" ht="15">
      <c r="K1294" s="28"/>
    </row>
    <row r="1295" s="24" customFormat="1" ht="15">
      <c r="K1295" s="28"/>
    </row>
    <row r="1296" s="24" customFormat="1" ht="15">
      <c r="K1296" s="28"/>
    </row>
    <row r="1297" s="24" customFormat="1" ht="15">
      <c r="K1297" s="28"/>
    </row>
    <row r="1298" s="24" customFormat="1" ht="15">
      <c r="K1298" s="28"/>
    </row>
    <row r="1299" s="24" customFormat="1" ht="15">
      <c r="K1299" s="28"/>
    </row>
    <row r="1300" s="24" customFormat="1" ht="15">
      <c r="K1300" s="28"/>
    </row>
    <row r="1301" s="24" customFormat="1" ht="15">
      <c r="K1301" s="28"/>
    </row>
    <row r="1302" s="24" customFormat="1" ht="15">
      <c r="K1302" s="28"/>
    </row>
    <row r="1303" s="24" customFormat="1" ht="15">
      <c r="K1303" s="28"/>
    </row>
    <row r="1304" s="24" customFormat="1" ht="15">
      <c r="K1304" s="28"/>
    </row>
    <row r="1305" s="24" customFormat="1" ht="15">
      <c r="K1305" s="28"/>
    </row>
    <row r="1306" s="24" customFormat="1" ht="15">
      <c r="K1306" s="28"/>
    </row>
    <row r="1307" s="24" customFormat="1" ht="15">
      <c r="K1307" s="28"/>
    </row>
    <row r="1308" s="24" customFormat="1" ht="15">
      <c r="K1308" s="28"/>
    </row>
    <row r="1309" s="24" customFormat="1" ht="15">
      <c r="K1309" s="28"/>
    </row>
    <row r="1310" s="24" customFormat="1" ht="15">
      <c r="K1310" s="28"/>
    </row>
    <row r="1311" s="24" customFormat="1" ht="15">
      <c r="K1311" s="28"/>
    </row>
    <row r="1312" s="24" customFormat="1" ht="15">
      <c r="K1312" s="28"/>
    </row>
    <row r="1313" s="24" customFormat="1" ht="15">
      <c r="K1313" s="28"/>
    </row>
    <row r="1314" s="24" customFormat="1" ht="15">
      <c r="K1314" s="28"/>
    </row>
    <row r="1315" s="24" customFormat="1" ht="15">
      <c r="K1315" s="28"/>
    </row>
    <row r="1316" s="24" customFormat="1" ht="15">
      <c r="K1316" s="28"/>
    </row>
    <row r="1317" s="24" customFormat="1" ht="15">
      <c r="K1317" s="28"/>
    </row>
    <row r="1318" s="24" customFormat="1" ht="15">
      <c r="K1318" s="28"/>
    </row>
    <row r="1319" s="24" customFormat="1" ht="15">
      <c r="K1319" s="28"/>
    </row>
    <row r="1320" s="24" customFormat="1" ht="15">
      <c r="K1320" s="28"/>
    </row>
    <row r="1321" s="24" customFormat="1" ht="15">
      <c r="K1321" s="28"/>
    </row>
    <row r="1322" s="24" customFormat="1" ht="15">
      <c r="K1322" s="28"/>
    </row>
    <row r="1323" s="24" customFormat="1" ht="15">
      <c r="K1323" s="28"/>
    </row>
    <row r="1324" s="24" customFormat="1" ht="15">
      <c r="K1324" s="28"/>
    </row>
    <row r="1325" s="24" customFormat="1" ht="15">
      <c r="K1325" s="28"/>
    </row>
    <row r="1326" s="24" customFormat="1" ht="15">
      <c r="K1326" s="28"/>
    </row>
    <row r="1327" s="24" customFormat="1" ht="15">
      <c r="K1327" s="28"/>
    </row>
    <row r="1328" s="24" customFormat="1" ht="15">
      <c r="K1328" s="28"/>
    </row>
    <row r="1329" s="24" customFormat="1" ht="15">
      <c r="K1329" s="28"/>
    </row>
    <row r="1330" s="24" customFormat="1" ht="15">
      <c r="K1330" s="28"/>
    </row>
    <row r="1331" s="24" customFormat="1" ht="15">
      <c r="K1331" s="28"/>
    </row>
    <row r="1332" s="24" customFormat="1" ht="15">
      <c r="K1332" s="28"/>
    </row>
    <row r="1333" s="24" customFormat="1" ht="15">
      <c r="K1333" s="28"/>
    </row>
    <row r="1334" s="24" customFormat="1" ht="15">
      <c r="K1334" s="28"/>
    </row>
    <row r="1335" s="24" customFormat="1" ht="15">
      <c r="K1335" s="28"/>
    </row>
    <row r="1336" s="24" customFormat="1" ht="15">
      <c r="K1336" s="28"/>
    </row>
    <row r="1337" s="24" customFormat="1" ht="15">
      <c r="K1337" s="28"/>
    </row>
    <row r="1338" s="24" customFormat="1" ht="15">
      <c r="K1338" s="28"/>
    </row>
    <row r="1339" s="24" customFormat="1" ht="15">
      <c r="K1339" s="28"/>
    </row>
    <row r="1340" s="24" customFormat="1" ht="15">
      <c r="K1340" s="28"/>
    </row>
    <row r="1341" s="24" customFormat="1" ht="15">
      <c r="K1341" s="28"/>
    </row>
    <row r="1342" s="24" customFormat="1" ht="15">
      <c r="K1342" s="28"/>
    </row>
    <row r="1343" s="24" customFormat="1" ht="15">
      <c r="K1343" s="28"/>
    </row>
    <row r="1344" s="24" customFormat="1" ht="15">
      <c r="K1344" s="28"/>
    </row>
    <row r="1345" s="24" customFormat="1" ht="15">
      <c r="K1345" s="28"/>
    </row>
    <row r="1346" s="24" customFormat="1" ht="15">
      <c r="K1346" s="28"/>
    </row>
    <row r="1347" s="24" customFormat="1" ht="15">
      <c r="K1347" s="28"/>
    </row>
    <row r="1348" s="24" customFormat="1" ht="15">
      <c r="K1348" s="28"/>
    </row>
    <row r="1349" s="24" customFormat="1" ht="15">
      <c r="K1349" s="28"/>
    </row>
    <row r="1350" s="24" customFormat="1" ht="15">
      <c r="K1350" s="28"/>
    </row>
    <row r="1351" s="24" customFormat="1" ht="15">
      <c r="K1351" s="28"/>
    </row>
    <row r="1352" s="24" customFormat="1" ht="15">
      <c r="K1352" s="28"/>
    </row>
    <row r="1353" s="24" customFormat="1" ht="15">
      <c r="K1353" s="28"/>
    </row>
    <row r="1354" s="24" customFormat="1" ht="15">
      <c r="K1354" s="28"/>
    </row>
    <row r="1355" s="24" customFormat="1" ht="15">
      <c r="K1355" s="28"/>
    </row>
    <row r="1356" s="24" customFormat="1" ht="15">
      <c r="K1356" s="28"/>
    </row>
    <row r="1357" s="24" customFormat="1" ht="15">
      <c r="K1357" s="28"/>
    </row>
    <row r="1358" s="24" customFormat="1" ht="15">
      <c r="K1358" s="28"/>
    </row>
    <row r="1359" s="24" customFormat="1" ht="15">
      <c r="K1359" s="28"/>
    </row>
    <row r="1360" s="24" customFormat="1" ht="15">
      <c r="K1360" s="28"/>
    </row>
    <row r="1361" s="24" customFormat="1" ht="15">
      <c r="K1361" s="28"/>
    </row>
    <row r="1362" s="24" customFormat="1" ht="15">
      <c r="K1362" s="28"/>
    </row>
    <row r="1363" s="24" customFormat="1" ht="15">
      <c r="K1363" s="28"/>
    </row>
    <row r="1364" s="24" customFormat="1" ht="15">
      <c r="K1364" s="28"/>
    </row>
    <row r="1365" s="24" customFormat="1" ht="15">
      <c r="K1365" s="28"/>
    </row>
    <row r="1366" s="24" customFormat="1" ht="15">
      <c r="K1366" s="28"/>
    </row>
    <row r="1367" s="24" customFormat="1" ht="15">
      <c r="K1367" s="28"/>
    </row>
    <row r="1368" s="24" customFormat="1" ht="15">
      <c r="K1368" s="28"/>
    </row>
    <row r="1369" s="24" customFormat="1" ht="15">
      <c r="K1369" s="28"/>
    </row>
    <row r="1370" s="24" customFormat="1" ht="15">
      <c r="K1370" s="28"/>
    </row>
    <row r="1371" s="24" customFormat="1" ht="15">
      <c r="K1371" s="28"/>
    </row>
    <row r="1372" s="24" customFormat="1" ht="15">
      <c r="K1372" s="28"/>
    </row>
    <row r="1373" s="24" customFormat="1" ht="15">
      <c r="K1373" s="28"/>
    </row>
    <row r="1374" s="24" customFormat="1" ht="15">
      <c r="K1374" s="28"/>
    </row>
    <row r="1375" s="24" customFormat="1" ht="15">
      <c r="K1375" s="28"/>
    </row>
    <row r="1376" s="24" customFormat="1" ht="15">
      <c r="K1376" s="28"/>
    </row>
    <row r="1377" s="24" customFormat="1" ht="15">
      <c r="K1377" s="28"/>
    </row>
    <row r="1378" s="24" customFormat="1" ht="15">
      <c r="K1378" s="28"/>
    </row>
    <row r="1379" s="24" customFormat="1" ht="15">
      <c r="K1379" s="28"/>
    </row>
    <row r="1380" s="24" customFormat="1" ht="15">
      <c r="K1380" s="28"/>
    </row>
    <row r="1381" s="24" customFormat="1" ht="15">
      <c r="K1381" s="28"/>
    </row>
    <row r="1382" s="24" customFormat="1" ht="15">
      <c r="K1382" s="28"/>
    </row>
    <row r="1383" s="24" customFormat="1" ht="15">
      <c r="K1383" s="28"/>
    </row>
    <row r="1384" s="24" customFormat="1" ht="15">
      <c r="K1384" s="28"/>
    </row>
    <row r="1385" s="24" customFormat="1" ht="15">
      <c r="K1385" s="28"/>
    </row>
    <row r="1386" s="24" customFormat="1" ht="15">
      <c r="K1386" s="28"/>
    </row>
    <row r="1387" s="24" customFormat="1" ht="15">
      <c r="K1387" s="28"/>
    </row>
    <row r="1388" s="24" customFormat="1" ht="15">
      <c r="K1388" s="28"/>
    </row>
    <row r="1389" s="24" customFormat="1" ht="15">
      <c r="K1389" s="28"/>
    </row>
    <row r="1390" s="24" customFormat="1" ht="15">
      <c r="K1390" s="28"/>
    </row>
    <row r="1391" s="24" customFormat="1" ht="15">
      <c r="K1391" s="28"/>
    </row>
    <row r="1392" s="24" customFormat="1" ht="15">
      <c r="K1392" s="28"/>
    </row>
    <row r="1393" s="24" customFormat="1" ht="15">
      <c r="K1393" s="28"/>
    </row>
    <row r="1394" s="24" customFormat="1" ht="15">
      <c r="K1394" s="28"/>
    </row>
    <row r="1395" s="24" customFormat="1" ht="15">
      <c r="K1395" s="28"/>
    </row>
    <row r="1396" s="24" customFormat="1" ht="15">
      <c r="K1396" s="28"/>
    </row>
    <row r="1397" s="24" customFormat="1" ht="15">
      <c r="K1397" s="28"/>
    </row>
    <row r="1398" s="24" customFormat="1" ht="15">
      <c r="K1398" s="28"/>
    </row>
    <row r="1399" s="24" customFormat="1" ht="15">
      <c r="K1399" s="28"/>
    </row>
    <row r="1400" s="24" customFormat="1" ht="15">
      <c r="K1400" s="28"/>
    </row>
    <row r="1401" s="24" customFormat="1" ht="15">
      <c r="K1401" s="28"/>
    </row>
    <row r="1402" s="24" customFormat="1" ht="15">
      <c r="K1402" s="28"/>
    </row>
    <row r="1403" s="24" customFormat="1" ht="15">
      <c r="K1403" s="28"/>
    </row>
    <row r="1404" s="24" customFormat="1" ht="15">
      <c r="K1404" s="28"/>
    </row>
    <row r="1405" s="24" customFormat="1" ht="15">
      <c r="K1405" s="28"/>
    </row>
    <row r="1406" s="24" customFormat="1" ht="15">
      <c r="K1406" s="28"/>
    </row>
    <row r="1407" s="24" customFormat="1" ht="15">
      <c r="K1407" s="28"/>
    </row>
    <row r="1408" s="24" customFormat="1" ht="15">
      <c r="K1408" s="28"/>
    </row>
    <row r="1409" s="24" customFormat="1" ht="15">
      <c r="K1409" s="28"/>
    </row>
    <row r="1410" s="24" customFormat="1" ht="15">
      <c r="K1410" s="28"/>
    </row>
    <row r="1411" s="24" customFormat="1" ht="15">
      <c r="K1411" s="28"/>
    </row>
    <row r="1412" s="24" customFormat="1" ht="15">
      <c r="K1412" s="28"/>
    </row>
    <row r="1413" s="24" customFormat="1" ht="15">
      <c r="K1413" s="28"/>
    </row>
    <row r="1414" s="24" customFormat="1" ht="15">
      <c r="K1414" s="28"/>
    </row>
    <row r="1415" s="24" customFormat="1" ht="15">
      <c r="K1415" s="28"/>
    </row>
    <row r="1416" s="24" customFormat="1" ht="15">
      <c r="K1416" s="28"/>
    </row>
    <row r="1417" s="24" customFormat="1" ht="15">
      <c r="K1417" s="28"/>
    </row>
    <row r="1418" s="24" customFormat="1" ht="15">
      <c r="K1418" s="28"/>
    </row>
    <row r="1419" s="24" customFormat="1" ht="15">
      <c r="K1419" s="28"/>
    </row>
    <row r="1420" s="24" customFormat="1" ht="15">
      <c r="K1420" s="28"/>
    </row>
    <row r="1421" s="24" customFormat="1" ht="15">
      <c r="K1421" s="28"/>
    </row>
    <row r="1422" s="24" customFormat="1" ht="15">
      <c r="K1422" s="28"/>
    </row>
    <row r="1423" s="24" customFormat="1" ht="15">
      <c r="K1423" s="28"/>
    </row>
    <row r="1424" s="24" customFormat="1" ht="15">
      <c r="K1424" s="28"/>
    </row>
    <row r="1425" s="24" customFormat="1" ht="15">
      <c r="K1425" s="28"/>
    </row>
    <row r="1426" s="24" customFormat="1" ht="15">
      <c r="K1426" s="28"/>
    </row>
    <row r="1427" s="24" customFormat="1" ht="15">
      <c r="K1427" s="28"/>
    </row>
    <row r="1428" s="24" customFormat="1" ht="15">
      <c r="K1428" s="28"/>
    </row>
    <row r="1429" s="24" customFormat="1" ht="15">
      <c r="K1429" s="28"/>
    </row>
    <row r="1430" s="24" customFormat="1" ht="15">
      <c r="K1430" s="28"/>
    </row>
    <row r="1431" s="24" customFormat="1" ht="15">
      <c r="K1431" s="28"/>
    </row>
    <row r="1432" s="24" customFormat="1" ht="15">
      <c r="K1432" s="28"/>
    </row>
    <row r="1433" s="24" customFormat="1" ht="15">
      <c r="K1433" s="28"/>
    </row>
    <row r="1434" s="24" customFormat="1" ht="15">
      <c r="K1434" s="28"/>
    </row>
    <row r="1435" s="24" customFormat="1" ht="15">
      <c r="K1435" s="28"/>
    </row>
    <row r="1436" s="24" customFormat="1" ht="15">
      <c r="K1436" s="28"/>
    </row>
    <row r="1437" s="24" customFormat="1" ht="15">
      <c r="K1437" s="28"/>
    </row>
    <row r="1438" s="24" customFormat="1" ht="15">
      <c r="K1438" s="28"/>
    </row>
    <row r="1439" s="24" customFormat="1" ht="15">
      <c r="K1439" s="28"/>
    </row>
    <row r="1440" s="24" customFormat="1" ht="15">
      <c r="K1440" s="28"/>
    </row>
    <row r="1441" s="24" customFormat="1" ht="15">
      <c r="K1441" s="28"/>
    </row>
    <row r="1442" s="24" customFormat="1" ht="15">
      <c r="K1442" s="28"/>
    </row>
    <row r="1443" s="24" customFormat="1" ht="15">
      <c r="K1443" s="28"/>
    </row>
    <row r="1444" s="24" customFormat="1" ht="15">
      <c r="K1444" s="28"/>
    </row>
    <row r="1445" s="24" customFormat="1" ht="15">
      <c r="K1445" s="28"/>
    </row>
    <row r="1446" s="24" customFormat="1" ht="15">
      <c r="K1446" s="28"/>
    </row>
    <row r="1447" s="24" customFormat="1" ht="15">
      <c r="K1447" s="28"/>
    </row>
    <row r="1448" s="24" customFormat="1" ht="15">
      <c r="K1448" s="28"/>
    </row>
    <row r="1449" s="24" customFormat="1" ht="15">
      <c r="K1449" s="28"/>
    </row>
    <row r="1450" s="24" customFormat="1" ht="15">
      <c r="K1450" s="28"/>
    </row>
    <row r="1451" s="24" customFormat="1" ht="15">
      <c r="K1451" s="28"/>
    </row>
    <row r="1452" s="24" customFormat="1" ht="15">
      <c r="K1452" s="28"/>
    </row>
    <row r="1453" s="24" customFormat="1" ht="15">
      <c r="K1453" s="28"/>
    </row>
    <row r="1454" s="24" customFormat="1" ht="15">
      <c r="K1454" s="28"/>
    </row>
    <row r="1455" s="24" customFormat="1" ht="15">
      <c r="K1455" s="28"/>
    </row>
    <row r="1456" s="24" customFormat="1" ht="15">
      <c r="K1456" s="28"/>
    </row>
    <row r="1457" s="24" customFormat="1" ht="15">
      <c r="K1457" s="28"/>
    </row>
    <row r="1458" s="24" customFormat="1" ht="15">
      <c r="K1458" s="28"/>
    </row>
    <row r="1459" s="24" customFormat="1" ht="15">
      <c r="K1459" s="28"/>
    </row>
    <row r="1460" s="24" customFormat="1" ht="15">
      <c r="K1460" s="28"/>
    </row>
    <row r="1461" s="24" customFormat="1" ht="15">
      <c r="K1461" s="28"/>
    </row>
    <row r="1462" s="24" customFormat="1" ht="15">
      <c r="K1462" s="28"/>
    </row>
    <row r="1463" s="24" customFormat="1" ht="15">
      <c r="K1463" s="28"/>
    </row>
    <row r="1464" s="24" customFormat="1" ht="15">
      <c r="K1464" s="28"/>
    </row>
    <row r="1465" s="24" customFormat="1" ht="15">
      <c r="K1465" s="28"/>
    </row>
    <row r="1466" s="24" customFormat="1" ht="15">
      <c r="K1466" s="28"/>
    </row>
    <row r="1467" s="24" customFormat="1" ht="15">
      <c r="K1467" s="28"/>
    </row>
    <row r="1468" s="24" customFormat="1" ht="15">
      <c r="K1468" s="28"/>
    </row>
    <row r="1469" s="24" customFormat="1" ht="15">
      <c r="K1469" s="28"/>
    </row>
    <row r="1470" s="24" customFormat="1" ht="15">
      <c r="K1470" s="28"/>
    </row>
    <row r="1471" s="24" customFormat="1" ht="15">
      <c r="K1471" s="28"/>
    </row>
    <row r="1472" s="24" customFormat="1" ht="15">
      <c r="K1472" s="28"/>
    </row>
    <row r="1473" s="24" customFormat="1" ht="15">
      <c r="K1473" s="28"/>
    </row>
    <row r="1474" s="24" customFormat="1" ht="15">
      <c r="K1474" s="28"/>
    </row>
    <row r="1475" s="24" customFormat="1" ht="15">
      <c r="K1475" s="28"/>
    </row>
    <row r="1476" s="24" customFormat="1" ht="15">
      <c r="K1476" s="28"/>
    </row>
    <row r="1477" s="24" customFormat="1" ht="15">
      <c r="K1477" s="28"/>
    </row>
    <row r="1478" s="24" customFormat="1" ht="15">
      <c r="K1478" s="28"/>
    </row>
    <row r="1479" s="24" customFormat="1" ht="15">
      <c r="K1479" s="28"/>
    </row>
    <row r="1480" s="24" customFormat="1" ht="15">
      <c r="K1480" s="28"/>
    </row>
    <row r="1481" s="24" customFormat="1" ht="15">
      <c r="K1481" s="28"/>
    </row>
    <row r="1482" s="24" customFormat="1" ht="15">
      <c r="K1482" s="28"/>
    </row>
    <row r="1483" s="24" customFormat="1" ht="15">
      <c r="K1483" s="28"/>
    </row>
    <row r="1484" s="24" customFormat="1" ht="15">
      <c r="K1484" s="28"/>
    </row>
    <row r="1485" s="24" customFormat="1" ht="15">
      <c r="K1485" s="28"/>
    </row>
    <row r="1486" s="24" customFormat="1" ht="15">
      <c r="K1486" s="28"/>
    </row>
    <row r="1487" s="24" customFormat="1" ht="15">
      <c r="K1487" s="28"/>
    </row>
    <row r="1488" s="24" customFormat="1" ht="15">
      <c r="K1488" s="28"/>
    </row>
    <row r="1489" s="24" customFormat="1" ht="15">
      <c r="K1489" s="28"/>
    </row>
    <row r="1490" s="24" customFormat="1" ht="15">
      <c r="K1490" s="28"/>
    </row>
    <row r="1491" s="24" customFormat="1" ht="15">
      <c r="K1491" s="28"/>
    </row>
    <row r="1492" s="24" customFormat="1" ht="15">
      <c r="K1492" s="28"/>
    </row>
    <row r="1493" s="24" customFormat="1" ht="15">
      <c r="K1493" s="28"/>
    </row>
    <row r="1494" s="24" customFormat="1" ht="15">
      <c r="K1494" s="28"/>
    </row>
    <row r="1495" s="24" customFormat="1" ht="15">
      <c r="K1495" s="28"/>
    </row>
    <row r="1496" s="24" customFormat="1" ht="15">
      <c r="K1496" s="28"/>
    </row>
    <row r="1497" s="24" customFormat="1" ht="15">
      <c r="K1497" s="28"/>
    </row>
    <row r="1498" s="24" customFormat="1" ht="15">
      <c r="K1498" s="28"/>
    </row>
    <row r="1499" s="24" customFormat="1" ht="15">
      <c r="K1499" s="28"/>
    </row>
    <row r="1500" s="24" customFormat="1" ht="15">
      <c r="K1500" s="28"/>
    </row>
    <row r="1501" s="24" customFormat="1" ht="15">
      <c r="K1501" s="28"/>
    </row>
    <row r="1502" s="24" customFormat="1" ht="15">
      <c r="K1502" s="28"/>
    </row>
    <row r="1503" s="24" customFormat="1" ht="15">
      <c r="K1503" s="28"/>
    </row>
    <row r="1504" s="24" customFormat="1" ht="15">
      <c r="K1504" s="28"/>
    </row>
    <row r="1505" s="24" customFormat="1" ht="15">
      <c r="K1505" s="28"/>
    </row>
    <row r="1506" s="24" customFormat="1" ht="15">
      <c r="K1506" s="28"/>
    </row>
    <row r="1507" s="24" customFormat="1" ht="15">
      <c r="K1507" s="28"/>
    </row>
    <row r="1508" s="24" customFormat="1" ht="15">
      <c r="K1508" s="28"/>
    </row>
    <row r="1509" s="24" customFormat="1" ht="15">
      <c r="K1509" s="28"/>
    </row>
    <row r="1510" s="24" customFormat="1" ht="15">
      <c r="K1510" s="28"/>
    </row>
    <row r="1511" s="24" customFormat="1" ht="15">
      <c r="K1511" s="28"/>
    </row>
    <row r="1512" s="24" customFormat="1" ht="15">
      <c r="K1512" s="28"/>
    </row>
    <row r="1513" s="24" customFormat="1" ht="15">
      <c r="K1513" s="28"/>
    </row>
    <row r="1514" s="24" customFormat="1" ht="15">
      <c r="K1514" s="28"/>
    </row>
    <row r="1515" s="24" customFormat="1" ht="15">
      <c r="K1515" s="28"/>
    </row>
    <row r="1516" s="24" customFormat="1" ht="15">
      <c r="K1516" s="28"/>
    </row>
    <row r="1517" s="24" customFormat="1" ht="15">
      <c r="K1517" s="28"/>
    </row>
    <row r="1518" s="24" customFormat="1" ht="15">
      <c r="K1518" s="28"/>
    </row>
    <row r="1519" s="24" customFormat="1" ht="15">
      <c r="K1519" s="28"/>
    </row>
    <row r="1520" s="24" customFormat="1" ht="15">
      <c r="K1520" s="28"/>
    </row>
    <row r="1521" s="24" customFormat="1" ht="15">
      <c r="K1521" s="28"/>
    </row>
    <row r="1522" s="24" customFormat="1" ht="15">
      <c r="K1522" s="28"/>
    </row>
    <row r="1523" s="24" customFormat="1" ht="15">
      <c r="K1523" s="28"/>
    </row>
    <row r="1524" s="24" customFormat="1" ht="15">
      <c r="K1524" s="28"/>
    </row>
    <row r="1525" s="24" customFormat="1" ht="15">
      <c r="K1525" s="28"/>
    </row>
    <row r="1526" s="24" customFormat="1" ht="15">
      <c r="K1526" s="28"/>
    </row>
    <row r="1527" s="24" customFormat="1" ht="15">
      <c r="K1527" s="28"/>
    </row>
    <row r="1528" s="24" customFormat="1" ht="15">
      <c r="K1528" s="28"/>
    </row>
    <row r="1529" s="24" customFormat="1" ht="15">
      <c r="K1529" s="28"/>
    </row>
    <row r="1530" s="24" customFormat="1" ht="15">
      <c r="K1530" s="28"/>
    </row>
    <row r="1531" s="24" customFormat="1" ht="15">
      <c r="K1531" s="28"/>
    </row>
    <row r="1532" s="24" customFormat="1" ht="15">
      <c r="K1532" s="28"/>
    </row>
    <row r="1533" s="24" customFormat="1" ht="15">
      <c r="K1533" s="28"/>
    </row>
    <row r="1534" s="24" customFormat="1" ht="15">
      <c r="K1534" s="28"/>
    </row>
    <row r="1535" s="24" customFormat="1" ht="15">
      <c r="K1535" s="28"/>
    </row>
    <row r="1536" s="24" customFormat="1" ht="15">
      <c r="K1536" s="28"/>
    </row>
    <row r="1537" s="24" customFormat="1" ht="15">
      <c r="K1537" s="28"/>
    </row>
    <row r="1538" s="24" customFormat="1" ht="15">
      <c r="K1538" s="28"/>
    </row>
    <row r="1539" s="24" customFormat="1" ht="15">
      <c r="K1539" s="28"/>
    </row>
    <row r="1540" s="24" customFormat="1" ht="15">
      <c r="K1540" s="28"/>
    </row>
    <row r="1541" s="24" customFormat="1" ht="15">
      <c r="K1541" s="28"/>
    </row>
    <row r="1542" s="24" customFormat="1" ht="15">
      <c r="K1542" s="28"/>
    </row>
    <row r="1543" s="24" customFormat="1" ht="15">
      <c r="K1543" s="28"/>
    </row>
    <row r="1544" s="24" customFormat="1" ht="15">
      <c r="K1544" s="28"/>
    </row>
    <row r="1545" s="24" customFormat="1" ht="15">
      <c r="K1545" s="28"/>
    </row>
    <row r="1546" s="24" customFormat="1" ht="15">
      <c r="K1546" s="28"/>
    </row>
    <row r="1547" s="24" customFormat="1" ht="15">
      <c r="K1547" s="28"/>
    </row>
    <row r="1548" s="24" customFormat="1" ht="15">
      <c r="K1548" s="28"/>
    </row>
    <row r="1549" s="24" customFormat="1" ht="15">
      <c r="K1549" s="28"/>
    </row>
    <row r="1550" s="24" customFormat="1" ht="15">
      <c r="K1550" s="28"/>
    </row>
    <row r="1551" s="24" customFormat="1" ht="15">
      <c r="K1551" s="28"/>
    </row>
    <row r="1552" s="24" customFormat="1" ht="15">
      <c r="K1552" s="28"/>
    </row>
    <row r="1553" s="24" customFormat="1" ht="15">
      <c r="K1553" s="28"/>
    </row>
    <row r="1554" s="24" customFormat="1" ht="15">
      <c r="K1554" s="28"/>
    </row>
    <row r="1555" s="24" customFormat="1" ht="15">
      <c r="K1555" s="28"/>
    </row>
    <row r="1556" s="24" customFormat="1" ht="15">
      <c r="K1556" s="28"/>
    </row>
    <row r="1557" s="24" customFormat="1" ht="15">
      <c r="K1557" s="28"/>
    </row>
    <row r="1558" s="24" customFormat="1" ht="15">
      <c r="K1558" s="28"/>
    </row>
    <row r="1559" s="24" customFormat="1" ht="15">
      <c r="K1559" s="28"/>
    </row>
    <row r="1560" s="24" customFormat="1" ht="15">
      <c r="K1560" s="28"/>
    </row>
    <row r="1561" s="24" customFormat="1" ht="15">
      <c r="K1561" s="28"/>
    </row>
    <row r="1562" s="24" customFormat="1" ht="15">
      <c r="K1562" s="28"/>
    </row>
    <row r="1563" s="24" customFormat="1" ht="15">
      <c r="K1563" s="28"/>
    </row>
    <row r="1564" s="24" customFormat="1" ht="15">
      <c r="K1564" s="28"/>
    </row>
    <row r="1565" s="24" customFormat="1" ht="15">
      <c r="K1565" s="28"/>
    </row>
    <row r="1566" s="24" customFormat="1" ht="15">
      <c r="K1566" s="28"/>
    </row>
    <row r="1567" s="24" customFormat="1" ht="15">
      <c r="K1567" s="28"/>
    </row>
    <row r="1568" s="24" customFormat="1" ht="15">
      <c r="K1568" s="28"/>
    </row>
    <row r="1569" s="24" customFormat="1" ht="15">
      <c r="K1569" s="28"/>
    </row>
    <row r="1570" s="24" customFormat="1" ht="15">
      <c r="K1570" s="28"/>
    </row>
    <row r="1571" s="24" customFormat="1" ht="15">
      <c r="K1571" s="28"/>
    </row>
    <row r="1572" s="24" customFormat="1" ht="15">
      <c r="K1572" s="28"/>
    </row>
    <row r="1573" s="24" customFormat="1" ht="15">
      <c r="K1573" s="28"/>
    </row>
    <row r="1574" s="24" customFormat="1" ht="15">
      <c r="K1574" s="28"/>
    </row>
    <row r="1575" s="24" customFormat="1" ht="15">
      <c r="K1575" s="28"/>
    </row>
    <row r="1576" s="24" customFormat="1" ht="15">
      <c r="K1576" s="28"/>
    </row>
    <row r="1577" s="24" customFormat="1" ht="15">
      <c r="K1577" s="28"/>
    </row>
    <row r="1578" s="24" customFormat="1" ht="15">
      <c r="K1578" s="28"/>
    </row>
    <row r="1579" s="24" customFormat="1" ht="15">
      <c r="K1579" s="28"/>
    </row>
    <row r="1580" s="24" customFormat="1" ht="15">
      <c r="K1580" s="28"/>
    </row>
    <row r="1581" s="24" customFormat="1" ht="15">
      <c r="K1581" s="28"/>
    </row>
    <row r="1582" s="24" customFormat="1" ht="15">
      <c r="K1582" s="28"/>
    </row>
    <row r="1583" s="24" customFormat="1" ht="15">
      <c r="K1583" s="28"/>
    </row>
    <row r="1584" s="24" customFormat="1" ht="15">
      <c r="K1584" s="28"/>
    </row>
    <row r="1585" s="24" customFormat="1" ht="15">
      <c r="K1585" s="28"/>
    </row>
    <row r="1586" s="24" customFormat="1" ht="15">
      <c r="K1586" s="28"/>
    </row>
    <row r="1587" s="24" customFormat="1" ht="15">
      <c r="K1587" s="28"/>
    </row>
    <row r="1588" s="24" customFormat="1" ht="15">
      <c r="K1588" s="28"/>
    </row>
    <row r="1589" s="24" customFormat="1" ht="15">
      <c r="K1589" s="28"/>
    </row>
    <row r="1590" s="24" customFormat="1" ht="15">
      <c r="K1590" s="28"/>
    </row>
    <row r="1591" s="24" customFormat="1" ht="15">
      <c r="K1591" s="28"/>
    </row>
    <row r="1592" s="24" customFormat="1" ht="15">
      <c r="K1592" s="28"/>
    </row>
    <row r="1593" s="24" customFormat="1" ht="15">
      <c r="K1593" s="28"/>
    </row>
    <row r="1594" s="24" customFormat="1" ht="15">
      <c r="K1594" s="28"/>
    </row>
    <row r="1595" s="24" customFormat="1" ht="15">
      <c r="K1595" s="28"/>
    </row>
    <row r="1596" s="24" customFormat="1" ht="15">
      <c r="K1596" s="28"/>
    </row>
    <row r="1597" s="24" customFormat="1" ht="15">
      <c r="K1597" s="28"/>
    </row>
    <row r="1598" s="24" customFormat="1" ht="15">
      <c r="K1598" s="28"/>
    </row>
    <row r="1599" s="24" customFormat="1" ht="15">
      <c r="K1599" s="28"/>
    </row>
    <row r="1600" s="24" customFormat="1" ht="15">
      <c r="K1600" s="28"/>
    </row>
    <row r="1601" s="24" customFormat="1" ht="15">
      <c r="K1601" s="28"/>
    </row>
    <row r="1602" s="24" customFormat="1" ht="15">
      <c r="K1602" s="28"/>
    </row>
    <row r="1603" s="24" customFormat="1" ht="15">
      <c r="K1603" s="28"/>
    </row>
    <row r="1604" s="24" customFormat="1" ht="15">
      <c r="K1604" s="28"/>
    </row>
    <row r="1605" s="24" customFormat="1" ht="15">
      <c r="K1605" s="28"/>
    </row>
    <row r="1606" s="24" customFormat="1" ht="15">
      <c r="K1606" s="28"/>
    </row>
    <row r="1607" s="24" customFormat="1" ht="15">
      <c r="K1607" s="28"/>
    </row>
    <row r="1608" s="24" customFormat="1" ht="15">
      <c r="K1608" s="28"/>
    </row>
    <row r="1609" s="24" customFormat="1" ht="15">
      <c r="K1609" s="28"/>
    </row>
    <row r="1610" s="24" customFormat="1" ht="15">
      <c r="K1610" s="28"/>
    </row>
    <row r="1611" s="24" customFormat="1" ht="15">
      <c r="K1611" s="28"/>
    </row>
    <row r="1612" s="24" customFormat="1" ht="15">
      <c r="K1612" s="28"/>
    </row>
    <row r="1613" s="24" customFormat="1" ht="15">
      <c r="K1613" s="28"/>
    </row>
    <row r="1614" s="24" customFormat="1" ht="15">
      <c r="K1614" s="28"/>
    </row>
    <row r="1615" s="24" customFormat="1" ht="15">
      <c r="K1615" s="28"/>
    </row>
    <row r="1616" s="24" customFormat="1" ht="15">
      <c r="K1616" s="28"/>
    </row>
    <row r="1617" s="24" customFormat="1" ht="15">
      <c r="K1617" s="28"/>
    </row>
    <row r="1618" s="24" customFormat="1" ht="15">
      <c r="K1618" s="28"/>
    </row>
    <row r="1619" s="24" customFormat="1" ht="15">
      <c r="K1619" s="28"/>
    </row>
    <row r="1620" s="24" customFormat="1" ht="15">
      <c r="K1620" s="28"/>
    </row>
    <row r="1621" s="24" customFormat="1" ht="15">
      <c r="K1621" s="28"/>
    </row>
    <row r="1622" s="24" customFormat="1" ht="15">
      <c r="K1622" s="28"/>
    </row>
    <row r="1623" s="24" customFormat="1" ht="15">
      <c r="K1623" s="28"/>
    </row>
    <row r="1624" s="24" customFormat="1" ht="15">
      <c r="K1624" s="28"/>
    </row>
    <row r="1625" s="24" customFormat="1" ht="15">
      <c r="K1625" s="28"/>
    </row>
    <row r="1626" s="24" customFormat="1" ht="15">
      <c r="K1626" s="28"/>
    </row>
    <row r="1627" s="24" customFormat="1" ht="15">
      <c r="K1627" s="28"/>
    </row>
    <row r="1628" s="24" customFormat="1" ht="15">
      <c r="K1628" s="28"/>
    </row>
    <row r="1629" s="24" customFormat="1" ht="15">
      <c r="K1629" s="28"/>
    </row>
    <row r="1630" s="24" customFormat="1" ht="15">
      <c r="K1630" s="28"/>
    </row>
    <row r="1631" s="24" customFormat="1" ht="15">
      <c r="K1631" s="28"/>
    </row>
    <row r="1632" s="24" customFormat="1" ht="15">
      <c r="K1632" s="28"/>
    </row>
    <row r="1633" s="24" customFormat="1" ht="15">
      <c r="K1633" s="28"/>
    </row>
    <row r="1634" s="24" customFormat="1" ht="15">
      <c r="K1634" s="28"/>
    </row>
    <row r="1635" s="24" customFormat="1" ht="15">
      <c r="K1635" s="28"/>
    </row>
    <row r="1636" s="24" customFormat="1" ht="15">
      <c r="K1636" s="28"/>
    </row>
    <row r="1637" s="24" customFormat="1" ht="15">
      <c r="K1637" s="28"/>
    </row>
    <row r="1638" s="24" customFormat="1" ht="15">
      <c r="K1638" s="28"/>
    </row>
    <row r="1639" s="24" customFormat="1" ht="15">
      <c r="K1639" s="28"/>
    </row>
    <row r="1640" s="24" customFormat="1" ht="15">
      <c r="K1640" s="28"/>
    </row>
    <row r="1641" s="24" customFormat="1" ht="15">
      <c r="K1641" s="28"/>
    </row>
    <row r="1642" s="24" customFormat="1" ht="15">
      <c r="K1642" s="28"/>
    </row>
    <row r="1643" s="24" customFormat="1" ht="15">
      <c r="K1643" s="28"/>
    </row>
    <row r="1644" s="24" customFormat="1" ht="15">
      <c r="K1644" s="28"/>
    </row>
    <row r="1645" s="24" customFormat="1" ht="15">
      <c r="K1645" s="28"/>
    </row>
    <row r="1646" s="24" customFormat="1" ht="15">
      <c r="K1646" s="28"/>
    </row>
    <row r="1647" s="24" customFormat="1" ht="15">
      <c r="K1647" s="28"/>
    </row>
    <row r="1648" s="24" customFormat="1" ht="15">
      <c r="K1648" s="28"/>
    </row>
    <row r="1649" s="24" customFormat="1" ht="15">
      <c r="K1649" s="28"/>
    </row>
    <row r="1650" s="24" customFormat="1" ht="15">
      <c r="K1650" s="28"/>
    </row>
    <row r="1651" s="24" customFormat="1" ht="15">
      <c r="K1651" s="28"/>
    </row>
    <row r="1652" s="24" customFormat="1" ht="15">
      <c r="K1652" s="28"/>
    </row>
    <row r="1653" s="24" customFormat="1" ht="15">
      <c r="K1653" s="28"/>
    </row>
    <row r="1654" s="24" customFormat="1" ht="15">
      <c r="K1654" s="28"/>
    </row>
    <row r="1655" s="24" customFormat="1" ht="15">
      <c r="K1655" s="28"/>
    </row>
    <row r="1656" s="24" customFormat="1" ht="15">
      <c r="K1656" s="28"/>
    </row>
    <row r="1657" s="24" customFormat="1" ht="15">
      <c r="K1657" s="28"/>
    </row>
    <row r="1658" s="24" customFormat="1" ht="15">
      <c r="K1658" s="28"/>
    </row>
    <row r="1659" s="24" customFormat="1" ht="15">
      <c r="K1659" s="28"/>
    </row>
    <row r="1660" s="24" customFormat="1" ht="15">
      <c r="K1660" s="28"/>
    </row>
    <row r="1661" s="24" customFormat="1" ht="15">
      <c r="K1661" s="28"/>
    </row>
    <row r="1662" s="24" customFormat="1" ht="15">
      <c r="K1662" s="28"/>
    </row>
    <row r="1663" s="24" customFormat="1" ht="15">
      <c r="K1663" s="28"/>
    </row>
    <row r="1664" s="24" customFormat="1" ht="15">
      <c r="K1664" s="28"/>
    </row>
    <row r="1665" s="24" customFormat="1" ht="15">
      <c r="K1665" s="28"/>
    </row>
    <row r="1666" s="24" customFormat="1" ht="15">
      <c r="K1666" s="28"/>
    </row>
    <row r="1667" s="24" customFormat="1" ht="15">
      <c r="K1667" s="28"/>
    </row>
    <row r="1668" s="24" customFormat="1" ht="15">
      <c r="K1668" s="28"/>
    </row>
    <row r="1669" s="24" customFormat="1" ht="15">
      <c r="K1669" s="28"/>
    </row>
    <row r="1670" s="24" customFormat="1" ht="15">
      <c r="K1670" s="28"/>
    </row>
    <row r="1671" s="24" customFormat="1" ht="15">
      <c r="K1671" s="28"/>
    </row>
    <row r="1672" s="24" customFormat="1" ht="15">
      <c r="K1672" s="28"/>
    </row>
    <row r="1673" s="24" customFormat="1" ht="15">
      <c r="K1673" s="28"/>
    </row>
    <row r="1674" s="24" customFormat="1" ht="15">
      <c r="K1674" s="28"/>
    </row>
    <row r="1675" s="24" customFormat="1" ht="15">
      <c r="K1675" s="28"/>
    </row>
    <row r="1676" s="24" customFormat="1" ht="15">
      <c r="K1676" s="28"/>
    </row>
    <row r="1677" s="24" customFormat="1" ht="15">
      <c r="K1677" s="28"/>
    </row>
    <row r="1678" s="24" customFormat="1" ht="15">
      <c r="K1678" s="28"/>
    </row>
    <row r="1679" s="24" customFormat="1" ht="15">
      <c r="K1679" s="28"/>
    </row>
    <row r="1680" s="24" customFormat="1" ht="15">
      <c r="K1680" s="28"/>
    </row>
    <row r="1681" s="24" customFormat="1" ht="15">
      <c r="K1681" s="28"/>
    </row>
    <row r="1682" s="24" customFormat="1" ht="15">
      <c r="K1682" s="28"/>
    </row>
    <row r="1683" s="24" customFormat="1" ht="15">
      <c r="K1683" s="28"/>
    </row>
    <row r="1684" s="24" customFormat="1" ht="15">
      <c r="K1684" s="28"/>
    </row>
    <row r="1685" s="24" customFormat="1" ht="15">
      <c r="K1685" s="28"/>
    </row>
    <row r="1686" s="24" customFormat="1" ht="15">
      <c r="K1686" s="28"/>
    </row>
    <row r="1687" s="24" customFormat="1" ht="15">
      <c r="K1687" s="28"/>
    </row>
    <row r="1688" s="24" customFormat="1" ht="15">
      <c r="K1688" s="28"/>
    </row>
    <row r="1689" s="24" customFormat="1" ht="15">
      <c r="K1689" s="28"/>
    </row>
    <row r="1690" s="24" customFormat="1" ht="15">
      <c r="K1690" s="28"/>
    </row>
    <row r="1691" s="24" customFormat="1" ht="15">
      <c r="K1691" s="28"/>
    </row>
    <row r="1692" s="24" customFormat="1" ht="15">
      <c r="K1692" s="28"/>
    </row>
    <row r="1693" s="24" customFormat="1" ht="15">
      <c r="K1693" s="28"/>
    </row>
    <row r="1694" s="24" customFormat="1" ht="15">
      <c r="K1694" s="28"/>
    </row>
    <row r="1695" s="24" customFormat="1" ht="15">
      <c r="K1695" s="28"/>
    </row>
    <row r="1696" s="24" customFormat="1" ht="15">
      <c r="K1696" s="28"/>
    </row>
    <row r="1697" s="24" customFormat="1" ht="15">
      <c r="K1697" s="28"/>
    </row>
    <row r="1698" s="24" customFormat="1" ht="15">
      <c r="K1698" s="28"/>
    </row>
    <row r="1699" s="24" customFormat="1" ht="15">
      <c r="K1699" s="28"/>
    </row>
    <row r="1700" s="24" customFormat="1" ht="15">
      <c r="K1700" s="28"/>
    </row>
    <row r="1701" s="24" customFormat="1" ht="15">
      <c r="K1701" s="28"/>
    </row>
    <row r="1702" s="24" customFormat="1" ht="15">
      <c r="K1702" s="28"/>
    </row>
    <row r="1703" s="24" customFormat="1" ht="15">
      <c r="K1703" s="28"/>
    </row>
    <row r="1704" s="24" customFormat="1" ht="15">
      <c r="K1704" s="28"/>
    </row>
    <row r="1705" s="24" customFormat="1" ht="15">
      <c r="K1705" s="28"/>
    </row>
    <row r="1706" s="24" customFormat="1" ht="15">
      <c r="K1706" s="28"/>
    </row>
    <row r="1707" s="24" customFormat="1" ht="15">
      <c r="K1707" s="28"/>
    </row>
    <row r="1708" s="24" customFormat="1" ht="15">
      <c r="K1708" s="28"/>
    </row>
    <row r="1709" s="24" customFormat="1" ht="15">
      <c r="K1709" s="28"/>
    </row>
    <row r="1710" s="24" customFormat="1" ht="15">
      <c r="K1710" s="28"/>
    </row>
    <row r="1711" s="24" customFormat="1" ht="15">
      <c r="K1711" s="28"/>
    </row>
    <row r="1712" s="24" customFormat="1" ht="15">
      <c r="K1712" s="28"/>
    </row>
    <row r="1713" s="24" customFormat="1" ht="15">
      <c r="K1713" s="28"/>
    </row>
    <row r="1714" s="24" customFormat="1" ht="15">
      <c r="K1714" s="28"/>
    </row>
    <row r="1715" s="24" customFormat="1" ht="15">
      <c r="K1715" s="28"/>
    </row>
    <row r="1716" s="24" customFormat="1" ht="15">
      <c r="K1716" s="28"/>
    </row>
    <row r="1717" s="24" customFormat="1" ht="15">
      <c r="K1717" s="28"/>
    </row>
    <row r="1718" s="24" customFormat="1" ht="15">
      <c r="K1718" s="28"/>
    </row>
    <row r="1719" s="24" customFormat="1" ht="15">
      <c r="K1719" s="28"/>
    </row>
    <row r="1720" s="24" customFormat="1" ht="15">
      <c r="K1720" s="28"/>
    </row>
    <row r="1721" s="24" customFormat="1" ht="15">
      <c r="K1721" s="28"/>
    </row>
    <row r="1722" s="24" customFormat="1" ht="15">
      <c r="K1722" s="28"/>
    </row>
    <row r="1723" s="24" customFormat="1" ht="15">
      <c r="K1723" s="28"/>
    </row>
    <row r="1724" s="24" customFormat="1" ht="15">
      <c r="K1724" s="28"/>
    </row>
    <row r="1725" s="24" customFormat="1" ht="15">
      <c r="K1725" s="28"/>
    </row>
    <row r="1726" s="24" customFormat="1" ht="15">
      <c r="K1726" s="28"/>
    </row>
    <row r="1727" s="24" customFormat="1" ht="15">
      <c r="K1727" s="28"/>
    </row>
    <row r="1728" s="24" customFormat="1" ht="15">
      <c r="K1728" s="28"/>
    </row>
    <row r="1729" s="24" customFormat="1" ht="15">
      <c r="K1729" s="28"/>
    </row>
    <row r="1730" s="24" customFormat="1" ht="15">
      <c r="K1730" s="28"/>
    </row>
    <row r="1731" s="24" customFormat="1" ht="15">
      <c r="K1731" s="28"/>
    </row>
    <row r="1732" s="24" customFormat="1" ht="15">
      <c r="K1732" s="28"/>
    </row>
    <row r="1733" s="24" customFormat="1" ht="15">
      <c r="K1733" s="28"/>
    </row>
    <row r="1734" s="24" customFormat="1" ht="15">
      <c r="K1734" s="28"/>
    </row>
    <row r="1735" s="24" customFormat="1" ht="15">
      <c r="K1735" s="28"/>
    </row>
    <row r="1736" s="24" customFormat="1" ht="15">
      <c r="K1736" s="28"/>
    </row>
    <row r="1737" s="24" customFormat="1" ht="15">
      <c r="K1737" s="28"/>
    </row>
    <row r="1738" s="24" customFormat="1" ht="15">
      <c r="K1738" s="28"/>
    </row>
    <row r="1739" s="24" customFormat="1" ht="15">
      <c r="K1739" s="28"/>
    </row>
    <row r="1740" s="24" customFormat="1" ht="15">
      <c r="K1740" s="28"/>
    </row>
    <row r="1741" s="24" customFormat="1" ht="15">
      <c r="K1741" s="28"/>
    </row>
    <row r="1742" s="24" customFormat="1" ht="15">
      <c r="K1742" s="28"/>
    </row>
    <row r="1743" s="24" customFormat="1" ht="15">
      <c r="K1743" s="28"/>
    </row>
    <row r="1744" s="24" customFormat="1" ht="15">
      <c r="K1744" s="28"/>
    </row>
    <row r="1745" s="24" customFormat="1" ht="15">
      <c r="K1745" s="28"/>
    </row>
    <row r="1746" s="24" customFormat="1" ht="15">
      <c r="K1746" s="28"/>
    </row>
    <row r="1747" s="24" customFormat="1" ht="15">
      <c r="K1747" s="28"/>
    </row>
    <row r="1748" s="24" customFormat="1" ht="15">
      <c r="K1748" s="28"/>
    </row>
    <row r="1749" s="24" customFormat="1" ht="15">
      <c r="K1749" s="28"/>
    </row>
    <row r="1750" s="24" customFormat="1" ht="15">
      <c r="K1750" s="28"/>
    </row>
    <row r="1751" s="24" customFormat="1" ht="15">
      <c r="K1751" s="28"/>
    </row>
    <row r="1752" s="24" customFormat="1" ht="15">
      <c r="K1752" s="28"/>
    </row>
    <row r="1753" s="24" customFormat="1" ht="15">
      <c r="K1753" s="28"/>
    </row>
    <row r="1754" s="24" customFormat="1" ht="15">
      <c r="K1754" s="28"/>
    </row>
    <row r="1755" s="24" customFormat="1" ht="15">
      <c r="K1755" s="28"/>
    </row>
    <row r="1756" s="24" customFormat="1" ht="15">
      <c r="K1756" s="28"/>
    </row>
    <row r="1757" s="24" customFormat="1" ht="15">
      <c r="K1757" s="28"/>
    </row>
    <row r="1758" s="24" customFormat="1" ht="15">
      <c r="K1758" s="28"/>
    </row>
    <row r="1759" s="24" customFormat="1" ht="15">
      <c r="K1759" s="28"/>
    </row>
    <row r="1760" s="24" customFormat="1" ht="15">
      <c r="K1760" s="28"/>
    </row>
    <row r="1761" s="24" customFormat="1" ht="15">
      <c r="K1761" s="28"/>
    </row>
    <row r="1762" s="24" customFormat="1" ht="15">
      <c r="K1762" s="28"/>
    </row>
    <row r="1763" s="24" customFormat="1" ht="15">
      <c r="K1763" s="28"/>
    </row>
    <row r="1764" s="24" customFormat="1" ht="15">
      <c r="K1764" s="28"/>
    </row>
    <row r="1765" s="24" customFormat="1" ht="15">
      <c r="K1765" s="28"/>
    </row>
    <row r="1766" s="24" customFormat="1" ht="15">
      <c r="K1766" s="28"/>
    </row>
    <row r="1767" s="24" customFormat="1" ht="15">
      <c r="K1767" s="28"/>
    </row>
    <row r="1768" s="24" customFormat="1" ht="15">
      <c r="K1768" s="28"/>
    </row>
    <row r="1769" s="24" customFormat="1" ht="15">
      <c r="K1769" s="28"/>
    </row>
    <row r="1770" s="24" customFormat="1" ht="15">
      <c r="K1770" s="28"/>
    </row>
    <row r="1771" s="24" customFormat="1" ht="15">
      <c r="K1771" s="28"/>
    </row>
    <row r="1772" s="24" customFormat="1" ht="15">
      <c r="K1772" s="28"/>
    </row>
    <row r="1773" s="24" customFormat="1" ht="15">
      <c r="K1773" s="28"/>
    </row>
    <row r="1774" s="24" customFormat="1" ht="15">
      <c r="K1774" s="28"/>
    </row>
    <row r="1775" s="24" customFormat="1" ht="15">
      <c r="K1775" s="28"/>
    </row>
    <row r="1776" s="24" customFormat="1" ht="15">
      <c r="K1776" s="28"/>
    </row>
    <row r="1777" s="24" customFormat="1" ht="15">
      <c r="K1777" s="28"/>
    </row>
    <row r="1778" s="24" customFormat="1" ht="15">
      <c r="K1778" s="28"/>
    </row>
    <row r="1779" s="24" customFormat="1" ht="15">
      <c r="K1779" s="28"/>
    </row>
    <row r="1780" s="24" customFormat="1" ht="15">
      <c r="K1780" s="28"/>
    </row>
    <row r="1781" s="24" customFormat="1" ht="15">
      <c r="K1781" s="28"/>
    </row>
    <row r="1782" s="24" customFormat="1" ht="15">
      <c r="K1782" s="28"/>
    </row>
    <row r="1783" s="24" customFormat="1" ht="15">
      <c r="K1783" s="28"/>
    </row>
    <row r="1784" s="24" customFormat="1" ht="15">
      <c r="K1784" s="28"/>
    </row>
    <row r="1785" s="24" customFormat="1" ht="15">
      <c r="K1785" s="28"/>
    </row>
    <row r="1786" s="24" customFormat="1" ht="15">
      <c r="K1786" s="28"/>
    </row>
    <row r="1787" s="24" customFormat="1" ht="15">
      <c r="K1787" s="28"/>
    </row>
    <row r="1788" s="24" customFormat="1" ht="15">
      <c r="K1788" s="28"/>
    </row>
    <row r="1789" s="24" customFormat="1" ht="15">
      <c r="K1789" s="28"/>
    </row>
    <row r="1790" s="24" customFormat="1" ht="15">
      <c r="K1790" s="28"/>
    </row>
    <row r="1791" s="24" customFormat="1" ht="15">
      <c r="K1791" s="28"/>
    </row>
    <row r="1792" s="24" customFormat="1" ht="15">
      <c r="K1792" s="28"/>
    </row>
    <row r="1793" s="24" customFormat="1" ht="15">
      <c r="K1793" s="28"/>
    </row>
    <row r="1794" s="24" customFormat="1" ht="15">
      <c r="K1794" s="28"/>
    </row>
    <row r="1795" s="24" customFormat="1" ht="15">
      <c r="K1795" s="28"/>
    </row>
    <row r="1796" s="24" customFormat="1" ht="15">
      <c r="K1796" s="28"/>
    </row>
    <row r="1797" s="24" customFormat="1" ht="15">
      <c r="K1797" s="28"/>
    </row>
    <row r="1798" s="24" customFormat="1" ht="15">
      <c r="K1798" s="28"/>
    </row>
    <row r="1799" s="24" customFormat="1" ht="15">
      <c r="K1799" s="28"/>
    </row>
    <row r="1800" s="24" customFormat="1" ht="15">
      <c r="K1800" s="28"/>
    </row>
    <row r="1801" s="24" customFormat="1" ht="15">
      <c r="K1801" s="28"/>
    </row>
    <row r="1802" s="24" customFormat="1" ht="15">
      <c r="K1802" s="28"/>
    </row>
    <row r="1803" s="24" customFormat="1" ht="15">
      <c r="K1803" s="28"/>
    </row>
    <row r="1804" s="24" customFormat="1" ht="15">
      <c r="K1804" s="28"/>
    </row>
    <row r="1805" s="24" customFormat="1" ht="15">
      <c r="K1805" s="28"/>
    </row>
    <row r="1806" s="24" customFormat="1" ht="15">
      <c r="K1806" s="28"/>
    </row>
    <row r="1807" s="24" customFormat="1" ht="15">
      <c r="K1807" s="28"/>
    </row>
    <row r="1808" s="24" customFormat="1" ht="15">
      <c r="K1808" s="28"/>
    </row>
    <row r="1809" s="24" customFormat="1" ht="15">
      <c r="K1809" s="28"/>
    </row>
    <row r="1810" s="24" customFormat="1" ht="15">
      <c r="K1810" s="28"/>
    </row>
    <row r="1811" s="24" customFormat="1" ht="15">
      <c r="K1811" s="28"/>
    </row>
    <row r="1812" s="24" customFormat="1" ht="15">
      <c r="K1812" s="28"/>
    </row>
    <row r="1813" s="24" customFormat="1" ht="15">
      <c r="K1813" s="28"/>
    </row>
    <row r="1814" s="24" customFormat="1" ht="15">
      <c r="K1814" s="28"/>
    </row>
    <row r="1815" s="24" customFormat="1" ht="15">
      <c r="K1815" s="28"/>
    </row>
    <row r="1816" s="24" customFormat="1" ht="15">
      <c r="K1816" s="28"/>
    </row>
    <row r="1817" s="24" customFormat="1" ht="15">
      <c r="K1817" s="28"/>
    </row>
    <row r="1818" s="24" customFormat="1" ht="15">
      <c r="K1818" s="28"/>
    </row>
    <row r="1819" s="24" customFormat="1" ht="15">
      <c r="K1819" s="28"/>
    </row>
    <row r="1820" s="24" customFormat="1" ht="15">
      <c r="K1820" s="28"/>
    </row>
    <row r="1821" s="24" customFormat="1" ht="15">
      <c r="K1821" s="28"/>
    </row>
    <row r="1822" s="24" customFormat="1" ht="15">
      <c r="K1822" s="28"/>
    </row>
    <row r="1823" s="24" customFormat="1" ht="15">
      <c r="K1823" s="28"/>
    </row>
    <row r="1824" s="24" customFormat="1" ht="15">
      <c r="K1824" s="28"/>
    </row>
    <row r="1825" s="24" customFormat="1" ht="15">
      <c r="K1825" s="28"/>
    </row>
    <row r="1826" s="24" customFormat="1" ht="15">
      <c r="K1826" s="28"/>
    </row>
    <row r="1827" s="24" customFormat="1" ht="15">
      <c r="K1827" s="28"/>
    </row>
    <row r="1828" s="24" customFormat="1" ht="15">
      <c r="K1828" s="28"/>
    </row>
    <row r="1829" s="24" customFormat="1" ht="15">
      <c r="K1829" s="28"/>
    </row>
    <row r="1830" s="24" customFormat="1" ht="15">
      <c r="K1830" s="28"/>
    </row>
    <row r="1831" s="24" customFormat="1" ht="15">
      <c r="K1831" s="28"/>
    </row>
    <row r="1832" s="24" customFormat="1" ht="15">
      <c r="K1832" s="28"/>
    </row>
    <row r="1833" s="24" customFormat="1" ht="15">
      <c r="K1833" s="28"/>
    </row>
    <row r="1834" s="24" customFormat="1" ht="15">
      <c r="K1834" s="28"/>
    </row>
    <row r="1835" s="24" customFormat="1" ht="15">
      <c r="K1835" s="28"/>
    </row>
    <row r="1836" s="24" customFormat="1" ht="15">
      <c r="K1836" s="28"/>
    </row>
    <row r="1837" s="24" customFormat="1" ht="15">
      <c r="K1837" s="28"/>
    </row>
    <row r="1838" s="24" customFormat="1" ht="15">
      <c r="K1838" s="28"/>
    </row>
    <row r="1839" s="24" customFormat="1" ht="15">
      <c r="K1839" s="28"/>
    </row>
    <row r="1840" s="24" customFormat="1" ht="15">
      <c r="K1840" s="28"/>
    </row>
    <row r="1841" s="24" customFormat="1" ht="15">
      <c r="K1841" s="28"/>
    </row>
    <row r="1842" s="24" customFormat="1" ht="15">
      <c r="K1842" s="28"/>
    </row>
    <row r="1843" s="24" customFormat="1" ht="15">
      <c r="K1843" s="28"/>
    </row>
    <row r="1844" s="24" customFormat="1" ht="15">
      <c r="K1844" s="28"/>
    </row>
    <row r="1845" s="24" customFormat="1" ht="15">
      <c r="K1845" s="28"/>
    </row>
    <row r="1846" s="24" customFormat="1" ht="15">
      <c r="K1846" s="28"/>
    </row>
    <row r="1847" s="24" customFormat="1" ht="15">
      <c r="K1847" s="28"/>
    </row>
    <row r="1848" s="24" customFormat="1" ht="15">
      <c r="K1848" s="28"/>
    </row>
    <row r="1849" s="24" customFormat="1" ht="15">
      <c r="K1849" s="28"/>
    </row>
    <row r="1850" s="24" customFormat="1" ht="15">
      <c r="K1850" s="28"/>
    </row>
    <row r="1851" s="24" customFormat="1" ht="15">
      <c r="K1851" s="28"/>
    </row>
    <row r="1852" s="24" customFormat="1" ht="15">
      <c r="K1852" s="28"/>
    </row>
    <row r="1853" s="24" customFormat="1" ht="15">
      <c r="K1853" s="28"/>
    </row>
    <row r="1854" s="24" customFormat="1" ht="15">
      <c r="K1854" s="28"/>
    </row>
    <row r="1855" s="24" customFormat="1" ht="15">
      <c r="K1855" s="28"/>
    </row>
    <row r="1856" s="24" customFormat="1" ht="15">
      <c r="K1856" s="28"/>
    </row>
    <row r="1857" s="24" customFormat="1" ht="15">
      <c r="K1857" s="28"/>
    </row>
    <row r="1858" s="24" customFormat="1" ht="15">
      <c r="K1858" s="28"/>
    </row>
    <row r="1859" s="24" customFormat="1" ht="15">
      <c r="K1859" s="28"/>
    </row>
    <row r="1860" s="24" customFormat="1" ht="15">
      <c r="K1860" s="28"/>
    </row>
    <row r="1861" s="24" customFormat="1" ht="15">
      <c r="K1861" s="28"/>
    </row>
    <row r="1862" s="24" customFormat="1" ht="15">
      <c r="K1862" s="28"/>
    </row>
    <row r="1863" s="24" customFormat="1" ht="15">
      <c r="K1863" s="28"/>
    </row>
    <row r="1864" s="24" customFormat="1" ht="15">
      <c r="K1864" s="28"/>
    </row>
    <row r="1865" s="24" customFormat="1" ht="15">
      <c r="K1865" s="28"/>
    </row>
    <row r="1866" s="24" customFormat="1" ht="15">
      <c r="K1866" s="28"/>
    </row>
    <row r="1867" s="24" customFormat="1" ht="15">
      <c r="K1867" s="28"/>
    </row>
    <row r="1868" s="24" customFormat="1" ht="15">
      <c r="K1868" s="28"/>
    </row>
    <row r="1869" s="24" customFormat="1" ht="15">
      <c r="K1869" s="28"/>
    </row>
    <row r="1870" s="24" customFormat="1" ht="15">
      <c r="K1870" s="28"/>
    </row>
    <row r="1871" s="24" customFormat="1" ht="15">
      <c r="K1871" s="28"/>
    </row>
    <row r="1872" s="24" customFormat="1" ht="15">
      <c r="K1872" s="28"/>
    </row>
    <row r="1873" s="24" customFormat="1" ht="15">
      <c r="K1873" s="28"/>
    </row>
    <row r="1874" s="24" customFormat="1" ht="15">
      <c r="K1874" s="28"/>
    </row>
    <row r="1875" s="24" customFormat="1" ht="15">
      <c r="K1875" s="28"/>
    </row>
    <row r="1876" s="24" customFormat="1" ht="15">
      <c r="K1876" s="28"/>
    </row>
    <row r="1877" s="24" customFormat="1" ht="15">
      <c r="K1877" s="28"/>
    </row>
    <row r="1878" s="24" customFormat="1" ht="15">
      <c r="K1878" s="28"/>
    </row>
    <row r="1879" s="24" customFormat="1" ht="15">
      <c r="K1879" s="28"/>
    </row>
    <row r="1880" s="24" customFormat="1" ht="15">
      <c r="K1880" s="28"/>
    </row>
    <row r="1881" s="24" customFormat="1" ht="15">
      <c r="K1881" s="28"/>
    </row>
    <row r="1882" s="24" customFormat="1" ht="15">
      <c r="K1882" s="28"/>
    </row>
    <row r="1883" s="24" customFormat="1" ht="15">
      <c r="K1883" s="28"/>
    </row>
    <row r="1884" s="24" customFormat="1" ht="15">
      <c r="K1884" s="28"/>
    </row>
    <row r="1885" s="24" customFormat="1" ht="15">
      <c r="K1885" s="28"/>
    </row>
    <row r="1886" s="24" customFormat="1" ht="15">
      <c r="K1886" s="28"/>
    </row>
    <row r="1887" s="24" customFormat="1" ht="15">
      <c r="K1887" s="28"/>
    </row>
    <row r="1888" s="24" customFormat="1" ht="15">
      <c r="K1888" s="28"/>
    </row>
    <row r="1889" s="24" customFormat="1" ht="15">
      <c r="K1889" s="28"/>
    </row>
    <row r="1890" s="24" customFormat="1" ht="15">
      <c r="K1890" s="28"/>
    </row>
    <row r="1891" s="24" customFormat="1" ht="15">
      <c r="K1891" s="28"/>
    </row>
    <row r="1892" s="24" customFormat="1" ht="15">
      <c r="K1892" s="28"/>
    </row>
    <row r="1893" s="24" customFormat="1" ht="15">
      <c r="K1893" s="28"/>
    </row>
    <row r="1894" s="24" customFormat="1" ht="15">
      <c r="K1894" s="28"/>
    </row>
    <row r="1895" s="24" customFormat="1" ht="15">
      <c r="K1895" s="28"/>
    </row>
    <row r="1896" s="24" customFormat="1" ht="15">
      <c r="K1896" s="28"/>
    </row>
    <row r="1897" s="24" customFormat="1" ht="15">
      <c r="K1897" s="28"/>
    </row>
    <row r="1898" s="24" customFormat="1" ht="15">
      <c r="K1898" s="28"/>
    </row>
    <row r="1899" s="24" customFormat="1" ht="15">
      <c r="K1899" s="28"/>
    </row>
    <row r="1900" s="24" customFormat="1" ht="15">
      <c r="K1900" s="28"/>
    </row>
    <row r="1901" s="24" customFormat="1" ht="15">
      <c r="K1901" s="28"/>
    </row>
    <row r="1902" s="24" customFormat="1" ht="15">
      <c r="K1902" s="28"/>
    </row>
    <row r="1903" s="24" customFormat="1" ht="15">
      <c r="K1903" s="28"/>
    </row>
    <row r="1904" s="24" customFormat="1" ht="15">
      <c r="K1904" s="28"/>
    </row>
    <row r="1905" s="24" customFormat="1" ht="15">
      <c r="K1905" s="28"/>
    </row>
    <row r="1906" s="24" customFormat="1" ht="15">
      <c r="K1906" s="28"/>
    </row>
    <row r="1907" s="24" customFormat="1" ht="15">
      <c r="K1907" s="28"/>
    </row>
    <row r="1908" s="24" customFormat="1" ht="15">
      <c r="K1908" s="28"/>
    </row>
    <row r="1909" s="24" customFormat="1" ht="15">
      <c r="K1909" s="28"/>
    </row>
    <row r="1910" s="24" customFormat="1" ht="15">
      <c r="K1910" s="28"/>
    </row>
    <row r="1911" s="24" customFormat="1" ht="15">
      <c r="K1911" s="28"/>
    </row>
    <row r="1912" s="24" customFormat="1" ht="15">
      <c r="K1912" s="28"/>
    </row>
    <row r="1913" s="24" customFormat="1" ht="15">
      <c r="K1913" s="28"/>
    </row>
    <row r="1914" s="24" customFormat="1" ht="15">
      <c r="K1914" s="28"/>
    </row>
    <row r="1915" s="24" customFormat="1" ht="15">
      <c r="K1915" s="28"/>
    </row>
    <row r="1916" s="24" customFormat="1" ht="15">
      <c r="K1916" s="28"/>
    </row>
    <row r="1917" s="24" customFormat="1" ht="15">
      <c r="K1917" s="28"/>
    </row>
    <row r="1918" s="24" customFormat="1" ht="15">
      <c r="K1918" s="28"/>
    </row>
    <row r="1919" s="24" customFormat="1" ht="15">
      <c r="K1919" s="28"/>
    </row>
    <row r="1920" s="24" customFormat="1" ht="15">
      <c r="K1920" s="28"/>
    </row>
    <row r="1921" s="24" customFormat="1" ht="15">
      <c r="K1921" s="28"/>
    </row>
    <row r="1922" s="24" customFormat="1" ht="15">
      <c r="K1922" s="28"/>
    </row>
    <row r="1923" s="24" customFormat="1" ht="15">
      <c r="K1923" s="28"/>
    </row>
    <row r="1924" s="24" customFormat="1" ht="15">
      <c r="K1924" s="28"/>
    </row>
    <row r="1925" s="24" customFormat="1" ht="15">
      <c r="K1925" s="28"/>
    </row>
    <row r="1926" s="24" customFormat="1" ht="15">
      <c r="K1926" s="28"/>
    </row>
    <row r="1927" s="24" customFormat="1" ht="15">
      <c r="K1927" s="28"/>
    </row>
    <row r="1928" s="24" customFormat="1" ht="15">
      <c r="K1928" s="28"/>
    </row>
    <row r="1929" s="24" customFormat="1" ht="15">
      <c r="K1929" s="28"/>
    </row>
    <row r="1930" s="24" customFormat="1" ht="15">
      <c r="K1930" s="28"/>
    </row>
    <row r="1931" s="24" customFormat="1" ht="15">
      <c r="K1931" s="28"/>
    </row>
    <row r="1932" s="24" customFormat="1" ht="15">
      <c r="K1932" s="28"/>
    </row>
    <row r="1933" s="24" customFormat="1" ht="15">
      <c r="K1933" s="28"/>
    </row>
    <row r="1934" s="24" customFormat="1" ht="15">
      <c r="K1934" s="28"/>
    </row>
    <row r="1935" s="24" customFormat="1" ht="15">
      <c r="K1935" s="28"/>
    </row>
    <row r="1936" s="24" customFormat="1" ht="15">
      <c r="K1936" s="28"/>
    </row>
    <row r="1937" s="24" customFormat="1" ht="15">
      <c r="K1937" s="28"/>
    </row>
    <row r="1938" s="24" customFormat="1" ht="15">
      <c r="K1938" s="28"/>
    </row>
    <row r="1939" s="24" customFormat="1" ht="15">
      <c r="K1939" s="28"/>
    </row>
    <row r="1940" s="24" customFormat="1" ht="15">
      <c r="K1940" s="28"/>
    </row>
    <row r="1941" s="24" customFormat="1" ht="15">
      <c r="K1941" s="28"/>
    </row>
    <row r="1942" s="24" customFormat="1" ht="15">
      <c r="K1942" s="28"/>
    </row>
    <row r="1943" s="24" customFormat="1" ht="15">
      <c r="K1943" s="28"/>
    </row>
    <row r="1944" s="24" customFormat="1" ht="15">
      <c r="K1944" s="28"/>
    </row>
    <row r="1945" s="24" customFormat="1" ht="15">
      <c r="K1945" s="28"/>
    </row>
    <row r="1946" s="24" customFormat="1" ht="15">
      <c r="K1946" s="28"/>
    </row>
    <row r="1947" s="24" customFormat="1" ht="15">
      <c r="K1947" s="28"/>
    </row>
    <row r="1948" s="24" customFormat="1" ht="15">
      <c r="K1948" s="28"/>
    </row>
    <row r="1949" s="24" customFormat="1" ht="15">
      <c r="K1949" s="28"/>
    </row>
    <row r="1950" s="24" customFormat="1" ht="15">
      <c r="K1950" s="28"/>
    </row>
    <row r="1951" s="24" customFormat="1" ht="15">
      <c r="K1951" s="28"/>
    </row>
    <row r="1952" s="24" customFormat="1" ht="15">
      <c r="K1952" s="28"/>
    </row>
    <row r="1953" s="24" customFormat="1" ht="15">
      <c r="K1953" s="28"/>
    </row>
    <row r="1954" s="24" customFormat="1" ht="15">
      <c r="K1954" s="28"/>
    </row>
    <row r="1955" s="24" customFormat="1" ht="15">
      <c r="K1955" s="28"/>
    </row>
    <row r="1956" s="24" customFormat="1" ht="15">
      <c r="K1956" s="28"/>
    </row>
    <row r="1957" s="24" customFormat="1" ht="15">
      <c r="K1957" s="28"/>
    </row>
    <row r="1958" s="24" customFormat="1" ht="15">
      <c r="K1958" s="28"/>
    </row>
    <row r="1959" s="24" customFormat="1" ht="15">
      <c r="K1959" s="28"/>
    </row>
    <row r="1960" s="24" customFormat="1" ht="15">
      <c r="K1960" s="28"/>
    </row>
    <row r="1961" s="24" customFormat="1" ht="15">
      <c r="K1961" s="28"/>
    </row>
    <row r="1962" s="24" customFormat="1" ht="15">
      <c r="K1962" s="28"/>
    </row>
    <row r="1963" s="24" customFormat="1" ht="15">
      <c r="K1963" s="28"/>
    </row>
    <row r="1964" s="24" customFormat="1" ht="15">
      <c r="K1964" s="28"/>
    </row>
    <row r="1965" s="24" customFormat="1" ht="15">
      <c r="K1965" s="28"/>
    </row>
    <row r="1966" s="24" customFormat="1" ht="15">
      <c r="K1966" s="28"/>
    </row>
    <row r="1967" s="24" customFormat="1" ht="15">
      <c r="K1967" s="28"/>
    </row>
    <row r="1968" s="24" customFormat="1" ht="15">
      <c r="K1968" s="28"/>
    </row>
    <row r="1969" s="24" customFormat="1" ht="15">
      <c r="K1969" s="28"/>
    </row>
    <row r="1970" s="24" customFormat="1" ht="15">
      <c r="K1970" s="28"/>
    </row>
    <row r="1971" s="24" customFormat="1" ht="15">
      <c r="K1971" s="28"/>
    </row>
    <row r="1972" s="24" customFormat="1" ht="15">
      <c r="K1972" s="28"/>
    </row>
    <row r="1973" s="24" customFormat="1" ht="15">
      <c r="K1973" s="28"/>
    </row>
    <row r="1974" s="24" customFormat="1" ht="15">
      <c r="K1974" s="28"/>
    </row>
    <row r="1975" s="24" customFormat="1" ht="15">
      <c r="K1975" s="28"/>
    </row>
    <row r="1976" s="24" customFormat="1" ht="15">
      <c r="K1976" s="28"/>
    </row>
    <row r="1977" s="24" customFormat="1" ht="15">
      <c r="K1977" s="28"/>
    </row>
    <row r="1978" s="24" customFormat="1" ht="15">
      <c r="K1978" s="28"/>
    </row>
    <row r="1979" s="24" customFormat="1" ht="15">
      <c r="K1979" s="28"/>
    </row>
    <row r="1980" s="24" customFormat="1" ht="15">
      <c r="K1980" s="28"/>
    </row>
    <row r="1981" s="24" customFormat="1" ht="15">
      <c r="K1981" s="28"/>
    </row>
    <row r="1982" s="24" customFormat="1" ht="15">
      <c r="K1982" s="28"/>
    </row>
    <row r="1983" s="24" customFormat="1" ht="15">
      <c r="K1983" s="28"/>
    </row>
    <row r="1984" s="24" customFormat="1" ht="15">
      <c r="K1984" s="28"/>
    </row>
    <row r="1985" s="24" customFormat="1" ht="15">
      <c r="K1985" s="28"/>
    </row>
    <row r="1986" s="24" customFormat="1" ht="15">
      <c r="K1986" s="28"/>
    </row>
    <row r="1987" s="24" customFormat="1" ht="15">
      <c r="K1987" s="28"/>
    </row>
    <row r="1988" s="24" customFormat="1" ht="15">
      <c r="K1988" s="28"/>
    </row>
    <row r="1989" s="24" customFormat="1" ht="15">
      <c r="K1989" s="28"/>
    </row>
    <row r="1990" s="24" customFormat="1" ht="15">
      <c r="K1990" s="28"/>
    </row>
    <row r="1991" s="24" customFormat="1" ht="15">
      <c r="K1991" s="28"/>
    </row>
    <row r="1992" s="24" customFormat="1" ht="15">
      <c r="K1992" s="28"/>
    </row>
    <row r="1993" s="24" customFormat="1" ht="15">
      <c r="K1993" s="28"/>
    </row>
    <row r="1994" s="24" customFormat="1" ht="15">
      <c r="K1994" s="28"/>
    </row>
    <row r="1995" s="24" customFormat="1" ht="15">
      <c r="K1995" s="28"/>
    </row>
    <row r="1996" s="24" customFormat="1" ht="15">
      <c r="K1996" s="28"/>
    </row>
    <row r="1997" s="24" customFormat="1" ht="15">
      <c r="K1997" s="28"/>
    </row>
    <row r="1998" s="24" customFormat="1" ht="15">
      <c r="K1998" s="28"/>
    </row>
    <row r="1999" s="24" customFormat="1" ht="15">
      <c r="K1999" s="28"/>
    </row>
    <row r="2000" s="24" customFormat="1" ht="15">
      <c r="K2000" s="28"/>
    </row>
    <row r="2001" s="24" customFormat="1" ht="15">
      <c r="K2001" s="28"/>
    </row>
    <row r="2002" s="24" customFormat="1" ht="15">
      <c r="K2002" s="28"/>
    </row>
    <row r="2003" s="24" customFormat="1" ht="15">
      <c r="K2003" s="28"/>
    </row>
    <row r="2004" s="24" customFormat="1" ht="15">
      <c r="K2004" s="28"/>
    </row>
    <row r="2005" s="24" customFormat="1" ht="15">
      <c r="K2005" s="28"/>
    </row>
    <row r="2006" s="24" customFormat="1" ht="15">
      <c r="K2006" s="28"/>
    </row>
    <row r="2007" s="24" customFormat="1" ht="15">
      <c r="K2007" s="28"/>
    </row>
    <row r="2008" s="24" customFormat="1" ht="15">
      <c r="K2008" s="28"/>
    </row>
    <row r="2009" s="24" customFormat="1" ht="15">
      <c r="K2009" s="28"/>
    </row>
    <row r="2010" s="24" customFormat="1" ht="15">
      <c r="K2010" s="28"/>
    </row>
    <row r="2011" s="24" customFormat="1" ht="15">
      <c r="K2011" s="28"/>
    </row>
    <row r="2012" s="24" customFormat="1" ht="15">
      <c r="K2012" s="28"/>
    </row>
    <row r="2013" s="24" customFormat="1" ht="15">
      <c r="K2013" s="28"/>
    </row>
    <row r="2014" s="24" customFormat="1" ht="15">
      <c r="K2014" s="28"/>
    </row>
    <row r="2015" s="24" customFormat="1" ht="15">
      <c r="K2015" s="28"/>
    </row>
    <row r="2016" s="24" customFormat="1" ht="15">
      <c r="K2016" s="28"/>
    </row>
    <row r="2017" s="24" customFormat="1" ht="15">
      <c r="K2017" s="28"/>
    </row>
    <row r="2018" s="24" customFormat="1" ht="15">
      <c r="K2018" s="28"/>
    </row>
    <row r="2019" s="24" customFormat="1" ht="15">
      <c r="K2019" s="28"/>
    </row>
    <row r="2020" s="24" customFormat="1" ht="15">
      <c r="K2020" s="28"/>
    </row>
    <row r="2021" s="24" customFormat="1" ht="15">
      <c r="K2021" s="28"/>
    </row>
    <row r="2022" s="24" customFormat="1" ht="15">
      <c r="K2022" s="28"/>
    </row>
    <row r="2023" s="24" customFormat="1" ht="15">
      <c r="K2023" s="28"/>
    </row>
    <row r="2024" s="24" customFormat="1" ht="15">
      <c r="K2024" s="28"/>
    </row>
    <row r="2025" s="24" customFormat="1" ht="15">
      <c r="K2025" s="28"/>
    </row>
    <row r="2026" s="24" customFormat="1" ht="15">
      <c r="K2026" s="28"/>
    </row>
    <row r="2027" s="24" customFormat="1" ht="15">
      <c r="K2027" s="28"/>
    </row>
    <row r="2028" s="24" customFormat="1" ht="15">
      <c r="K2028" s="28"/>
    </row>
    <row r="2029" s="24" customFormat="1" ht="15">
      <c r="K2029" s="28"/>
    </row>
    <row r="2030" s="24" customFormat="1" ht="15">
      <c r="K2030" s="28"/>
    </row>
    <row r="2031" s="24" customFormat="1" ht="15">
      <c r="K2031" s="28"/>
    </row>
    <row r="2032" s="24" customFormat="1" ht="15">
      <c r="K2032" s="28"/>
    </row>
    <row r="2033" s="24" customFormat="1" ht="15">
      <c r="K2033" s="28"/>
    </row>
    <row r="2034" s="24" customFormat="1" ht="15">
      <c r="K2034" s="28"/>
    </row>
    <row r="2035" s="24" customFormat="1" ht="15">
      <c r="K2035" s="28"/>
    </row>
    <row r="2036" s="24" customFormat="1" ht="15">
      <c r="K2036" s="28"/>
    </row>
    <row r="2037" s="24" customFormat="1" ht="15">
      <c r="K2037" s="28"/>
    </row>
    <row r="2038" s="24" customFormat="1" ht="15">
      <c r="K2038" s="28"/>
    </row>
    <row r="2039" s="24" customFormat="1" ht="15">
      <c r="K2039" s="28"/>
    </row>
    <row r="2040" s="24" customFormat="1" ht="15">
      <c r="K2040" s="28"/>
    </row>
    <row r="2041" s="24" customFormat="1" ht="15">
      <c r="K2041" s="28"/>
    </row>
    <row r="2042" s="24" customFormat="1" ht="15">
      <c r="K2042" s="28"/>
    </row>
    <row r="2043" s="24" customFormat="1" ht="15">
      <c r="K2043" s="28"/>
    </row>
    <row r="2044" s="24" customFormat="1" ht="15">
      <c r="K2044" s="28"/>
    </row>
    <row r="2045" s="24" customFormat="1" ht="15">
      <c r="K2045" s="28"/>
    </row>
    <row r="2046" s="24" customFormat="1" ht="15">
      <c r="K2046" s="28"/>
    </row>
    <row r="2047" s="24" customFormat="1" ht="15">
      <c r="K2047" s="28"/>
    </row>
    <row r="2048" s="24" customFormat="1" ht="15">
      <c r="K2048" s="28"/>
    </row>
    <row r="2049" s="24" customFormat="1" ht="15">
      <c r="K2049" s="28"/>
    </row>
    <row r="2050" s="24" customFormat="1" ht="15">
      <c r="K2050" s="28"/>
    </row>
    <row r="2051" s="24" customFormat="1" ht="15">
      <c r="K2051" s="28"/>
    </row>
    <row r="2052" s="24" customFormat="1" ht="15">
      <c r="K2052" s="28"/>
    </row>
    <row r="2053" s="24" customFormat="1" ht="15">
      <c r="K2053" s="28"/>
    </row>
    <row r="2054" s="24" customFormat="1" ht="15">
      <c r="K2054" s="28"/>
    </row>
    <row r="2055" s="24" customFormat="1" ht="15">
      <c r="K2055" s="28"/>
    </row>
    <row r="2056" s="24" customFormat="1" ht="15">
      <c r="K2056" s="28"/>
    </row>
    <row r="2057" s="24" customFormat="1" ht="15">
      <c r="K2057" s="28"/>
    </row>
    <row r="2058" s="24" customFormat="1" ht="15">
      <c r="K2058" s="28"/>
    </row>
    <row r="2059" s="24" customFormat="1" ht="15">
      <c r="K2059" s="28"/>
    </row>
    <row r="2060" s="24" customFormat="1" ht="15">
      <c r="K2060" s="28"/>
    </row>
    <row r="2061" s="24" customFormat="1" ht="15">
      <c r="K2061" s="28"/>
    </row>
    <row r="2062" s="24" customFormat="1" ht="15">
      <c r="K2062" s="28"/>
    </row>
    <row r="2063" s="24" customFormat="1" ht="15">
      <c r="K2063" s="28"/>
    </row>
    <row r="2064" s="24" customFormat="1" ht="15">
      <c r="K2064" s="28"/>
    </row>
    <row r="2065" s="24" customFormat="1" ht="15">
      <c r="K2065" s="28"/>
    </row>
    <row r="2066" s="24" customFormat="1" ht="15">
      <c r="K2066" s="28"/>
    </row>
    <row r="2067" s="24" customFormat="1" ht="15">
      <c r="K2067" s="28"/>
    </row>
    <row r="2068" s="24" customFormat="1" ht="15">
      <c r="K2068" s="28"/>
    </row>
    <row r="2069" s="24" customFormat="1" ht="15">
      <c r="K2069" s="28"/>
    </row>
    <row r="2070" s="24" customFormat="1" ht="15">
      <c r="K2070" s="28"/>
    </row>
    <row r="2071" s="24" customFormat="1" ht="15">
      <c r="K2071" s="28"/>
    </row>
    <row r="2072" s="24" customFormat="1" ht="15">
      <c r="K2072" s="28"/>
    </row>
    <row r="2073" s="24" customFormat="1" ht="15">
      <c r="K2073" s="28"/>
    </row>
    <row r="2074" s="24" customFormat="1" ht="15">
      <c r="K2074" s="28"/>
    </row>
    <row r="2075" s="24" customFormat="1" ht="15">
      <c r="K2075" s="28"/>
    </row>
    <row r="2076" s="24" customFormat="1" ht="15">
      <c r="K2076" s="28"/>
    </row>
    <row r="2077" s="24" customFormat="1" ht="15">
      <c r="K2077" s="28"/>
    </row>
    <row r="2078" s="24" customFormat="1" ht="15">
      <c r="K2078" s="28"/>
    </row>
    <row r="2079" s="24" customFormat="1" ht="15">
      <c r="K2079" s="28"/>
    </row>
    <row r="2080" s="24" customFormat="1" ht="15">
      <c r="K2080" s="28"/>
    </row>
    <row r="2081" s="24" customFormat="1" ht="15">
      <c r="K2081" s="28"/>
    </row>
    <row r="2082" s="24" customFormat="1" ht="15">
      <c r="K2082" s="28"/>
    </row>
    <row r="2083" s="24" customFormat="1" ht="15">
      <c r="K2083" s="28"/>
    </row>
    <row r="2084" s="24" customFormat="1" ht="15">
      <c r="K2084" s="28"/>
    </row>
    <row r="2085" s="24" customFormat="1" ht="15">
      <c r="K2085" s="28"/>
    </row>
    <row r="2086" s="24" customFormat="1" ht="15">
      <c r="K2086" s="28"/>
    </row>
    <row r="2087" s="24" customFormat="1" ht="15">
      <c r="K2087" s="28"/>
    </row>
    <row r="2088" s="24" customFormat="1" ht="15">
      <c r="K2088" s="28"/>
    </row>
    <row r="2089" s="24" customFormat="1" ht="15">
      <c r="K2089" s="28"/>
    </row>
    <row r="2090" s="24" customFormat="1" ht="15">
      <c r="K2090" s="28"/>
    </row>
    <row r="2091" s="24" customFormat="1" ht="15">
      <c r="K2091" s="28"/>
    </row>
    <row r="2092" s="24" customFormat="1" ht="15">
      <c r="K2092" s="28"/>
    </row>
    <row r="2093" s="24" customFormat="1" ht="15">
      <c r="K2093" s="28"/>
    </row>
    <row r="2094" s="24" customFormat="1" ht="15">
      <c r="K2094" s="28"/>
    </row>
    <row r="2095" s="24" customFormat="1" ht="15">
      <c r="K2095" s="28"/>
    </row>
    <row r="2096" s="24" customFormat="1" ht="15">
      <c r="K2096" s="28"/>
    </row>
    <row r="2097" s="24" customFormat="1" ht="15">
      <c r="K2097" s="28"/>
    </row>
    <row r="2098" s="24" customFormat="1" ht="15">
      <c r="K2098" s="28"/>
    </row>
    <row r="2099" s="24" customFormat="1" ht="15">
      <c r="K2099" s="28"/>
    </row>
    <row r="2100" s="24" customFormat="1" ht="15">
      <c r="K2100" s="28"/>
    </row>
    <row r="2101" s="24" customFormat="1" ht="15">
      <c r="K2101" s="28"/>
    </row>
    <row r="2102" s="24" customFormat="1" ht="15">
      <c r="K2102" s="28"/>
    </row>
    <row r="2103" s="24" customFormat="1" ht="15">
      <c r="K2103" s="28"/>
    </row>
    <row r="2104" s="24" customFormat="1" ht="15">
      <c r="K2104" s="28"/>
    </row>
    <row r="2105" s="24" customFormat="1" ht="15">
      <c r="K2105" s="28"/>
    </row>
    <row r="2106" s="24" customFormat="1" ht="15">
      <c r="K2106" s="28"/>
    </row>
    <row r="2107" s="24" customFormat="1" ht="15">
      <c r="K2107" s="28"/>
    </row>
    <row r="2108" s="24" customFormat="1" ht="15">
      <c r="K2108" s="28"/>
    </row>
    <row r="2109" s="24" customFormat="1" ht="15">
      <c r="K2109" s="28"/>
    </row>
    <row r="2110" s="24" customFormat="1" ht="15">
      <c r="K2110" s="28"/>
    </row>
    <row r="2111" s="24" customFormat="1" ht="15">
      <c r="K2111" s="28"/>
    </row>
    <row r="2112" s="24" customFormat="1" ht="15">
      <c r="K2112" s="28"/>
    </row>
    <row r="2113" s="24" customFormat="1" ht="15">
      <c r="K2113" s="28"/>
    </row>
    <row r="2114" s="24" customFormat="1" ht="15">
      <c r="K2114" s="28"/>
    </row>
    <row r="2115" s="24" customFormat="1" ht="15">
      <c r="K2115" s="28"/>
    </row>
    <row r="2116" s="24" customFormat="1" ht="15">
      <c r="K2116" s="28"/>
    </row>
    <row r="2117" s="24" customFormat="1" ht="15">
      <c r="K2117" s="28"/>
    </row>
    <row r="2118" s="24" customFormat="1" ht="15">
      <c r="K2118" s="28"/>
    </row>
    <row r="2119" s="24" customFormat="1" ht="15">
      <c r="K2119" s="28"/>
    </row>
    <row r="2120" s="24" customFormat="1" ht="15">
      <c r="K2120" s="28"/>
    </row>
    <row r="2121" s="24" customFormat="1" ht="15">
      <c r="K2121" s="28"/>
    </row>
    <row r="2122" s="24" customFormat="1" ht="15">
      <c r="K2122" s="28"/>
    </row>
    <row r="2123" s="24" customFormat="1" ht="15">
      <c r="K2123" s="28"/>
    </row>
    <row r="2124" s="24" customFormat="1" ht="15">
      <c r="K2124" s="28"/>
    </row>
    <row r="2125" s="24" customFormat="1" ht="15">
      <c r="K2125" s="28"/>
    </row>
    <row r="2126" s="24" customFormat="1" ht="15">
      <c r="K2126" s="28"/>
    </row>
    <row r="2127" s="24" customFormat="1" ht="15">
      <c r="K2127" s="28"/>
    </row>
    <row r="2128" s="24" customFormat="1" ht="15">
      <c r="K2128" s="28"/>
    </row>
    <row r="2129" s="24" customFormat="1" ht="15">
      <c r="K2129" s="28"/>
    </row>
    <row r="2130" s="24" customFormat="1" ht="15">
      <c r="K2130" s="28"/>
    </row>
    <row r="2131" s="24" customFormat="1" ht="15">
      <c r="K2131" s="28"/>
    </row>
    <row r="2132" s="24" customFormat="1" ht="15">
      <c r="K2132" s="28"/>
    </row>
    <row r="2133" s="24" customFormat="1" ht="15">
      <c r="K2133" s="28"/>
    </row>
    <row r="2134" s="24" customFormat="1" ht="15">
      <c r="K2134" s="28"/>
    </row>
    <row r="2135" s="24" customFormat="1" ht="15">
      <c r="K2135" s="28"/>
    </row>
    <row r="2136" s="24" customFormat="1" ht="15">
      <c r="K2136" s="28"/>
    </row>
    <row r="2137" s="24" customFormat="1" ht="15">
      <c r="K2137" s="28"/>
    </row>
    <row r="2138" s="24" customFormat="1" ht="15">
      <c r="K2138" s="28"/>
    </row>
    <row r="2139" s="24" customFormat="1" ht="15">
      <c r="K2139" s="28"/>
    </row>
    <row r="2140" s="24" customFormat="1" ht="15">
      <c r="K2140" s="28"/>
    </row>
    <row r="2141" s="24" customFormat="1" ht="15">
      <c r="K2141" s="28"/>
    </row>
    <row r="2142" s="24" customFormat="1" ht="15">
      <c r="K2142" s="28"/>
    </row>
    <row r="2143" s="24" customFormat="1" ht="15">
      <c r="K2143" s="28"/>
    </row>
    <row r="2144" s="24" customFormat="1" ht="15">
      <c r="K2144" s="28"/>
    </row>
    <row r="2145" s="24" customFormat="1" ht="15">
      <c r="K2145" s="28"/>
    </row>
    <row r="2146" s="24" customFormat="1" ht="15">
      <c r="K2146" s="28"/>
    </row>
    <row r="2147" s="24" customFormat="1" ht="15">
      <c r="K2147" s="28"/>
    </row>
    <row r="2148" s="24" customFormat="1" ht="15">
      <c r="K2148" s="28"/>
    </row>
    <row r="2149" s="24" customFormat="1" ht="15">
      <c r="K2149" s="28"/>
    </row>
    <row r="2150" s="24" customFormat="1" ht="15">
      <c r="K2150" s="28"/>
    </row>
    <row r="2151" s="24" customFormat="1" ht="15">
      <c r="K2151" s="28"/>
    </row>
    <row r="2152" s="24" customFormat="1" ht="15">
      <c r="K2152" s="28"/>
    </row>
    <row r="2153" s="24" customFormat="1" ht="15">
      <c r="K2153" s="28"/>
    </row>
    <row r="2154" s="24" customFormat="1" ht="15">
      <c r="K2154" s="28"/>
    </row>
    <row r="2155" s="24" customFormat="1" ht="15">
      <c r="K2155" s="28"/>
    </row>
    <row r="2156" s="24" customFormat="1" ht="15">
      <c r="K2156" s="28"/>
    </row>
    <row r="2157" s="24" customFormat="1" ht="15">
      <c r="K2157" s="28"/>
    </row>
    <row r="2158" s="24" customFormat="1" ht="15">
      <c r="K2158" s="28"/>
    </row>
    <row r="2159" s="24" customFormat="1" ht="15">
      <c r="K2159" s="28"/>
    </row>
    <row r="2160" s="24" customFormat="1" ht="15">
      <c r="K2160" s="28"/>
    </row>
    <row r="2161" s="24" customFormat="1" ht="15">
      <c r="K2161" s="28"/>
    </row>
    <row r="2162" s="24" customFormat="1" ht="15">
      <c r="K2162" s="28"/>
    </row>
    <row r="2163" s="24" customFormat="1" ht="15">
      <c r="K2163" s="28"/>
    </row>
    <row r="2164" s="24" customFormat="1" ht="15">
      <c r="K2164" s="28"/>
    </row>
    <row r="2165" s="24" customFormat="1" ht="15">
      <c r="K2165" s="28"/>
    </row>
    <row r="2166" s="24" customFormat="1" ht="15">
      <c r="K2166" s="28"/>
    </row>
    <row r="2167" s="24" customFormat="1" ht="15">
      <c r="K2167" s="28"/>
    </row>
    <row r="2168" s="24" customFormat="1" ht="15">
      <c r="K2168" s="28"/>
    </row>
    <row r="2169" s="24" customFormat="1" ht="15">
      <c r="K2169" s="28"/>
    </row>
    <row r="2170" s="24" customFormat="1" ht="15">
      <c r="K2170" s="28"/>
    </row>
    <row r="2171" s="24" customFormat="1" ht="15">
      <c r="K2171" s="28"/>
    </row>
    <row r="2172" s="24" customFormat="1" ht="15">
      <c r="K2172" s="28"/>
    </row>
    <row r="2173" s="24" customFormat="1" ht="15">
      <c r="K2173" s="28"/>
    </row>
    <row r="2174" s="24" customFormat="1" ht="15">
      <c r="K2174" s="28"/>
    </row>
    <row r="2175" s="24" customFormat="1" ht="15">
      <c r="K2175" s="28"/>
    </row>
    <row r="2176" s="24" customFormat="1" ht="15">
      <c r="K2176" s="28"/>
    </row>
    <row r="2177" s="24" customFormat="1" ht="15">
      <c r="K2177" s="28"/>
    </row>
    <row r="2178" s="24" customFormat="1" ht="15">
      <c r="K2178" s="28"/>
    </row>
    <row r="2179" s="24" customFormat="1" ht="15">
      <c r="K2179" s="28"/>
    </row>
    <row r="2180" s="24" customFormat="1" ht="15">
      <c r="K2180" s="28"/>
    </row>
    <row r="2181" s="24" customFormat="1" ht="15">
      <c r="K2181" s="28"/>
    </row>
    <row r="2182" s="24" customFormat="1" ht="15">
      <c r="K2182" s="28"/>
    </row>
    <row r="2183" s="24" customFormat="1" ht="15">
      <c r="K2183" s="28"/>
    </row>
    <row r="2184" s="24" customFormat="1" ht="15">
      <c r="K2184" s="28"/>
    </row>
    <row r="2185" s="24" customFormat="1" ht="15">
      <c r="K2185" s="28"/>
    </row>
    <row r="2186" s="24" customFormat="1" ht="15">
      <c r="K2186" s="28"/>
    </row>
    <row r="2187" s="24" customFormat="1" ht="15">
      <c r="K2187" s="28"/>
    </row>
    <row r="2188" s="24" customFormat="1" ht="15">
      <c r="K2188" s="28"/>
    </row>
    <row r="2189" s="24" customFormat="1" ht="15">
      <c r="K2189" s="28"/>
    </row>
    <row r="2190" s="24" customFormat="1" ht="15">
      <c r="K2190" s="28"/>
    </row>
    <row r="2191" s="24" customFormat="1" ht="15">
      <c r="K2191" s="28"/>
    </row>
    <row r="2192" s="24" customFormat="1" ht="15">
      <c r="K2192" s="28"/>
    </row>
    <row r="2193" s="24" customFormat="1" ht="15">
      <c r="K2193" s="28"/>
    </row>
    <row r="2194" s="24" customFormat="1" ht="15">
      <c r="K2194" s="28"/>
    </row>
    <row r="2195" s="24" customFormat="1" ht="15">
      <c r="K2195" s="28"/>
    </row>
    <row r="2196" s="24" customFormat="1" ht="15">
      <c r="K2196" s="28"/>
    </row>
    <row r="2197" s="24" customFormat="1" ht="15">
      <c r="K2197" s="28"/>
    </row>
    <row r="2198" s="24" customFormat="1" ht="15">
      <c r="K2198" s="28"/>
    </row>
    <row r="2199" s="24" customFormat="1" ht="15">
      <c r="K2199" s="28"/>
    </row>
    <row r="2200" s="24" customFormat="1" ht="15">
      <c r="K2200" s="28"/>
    </row>
    <row r="2201" s="24" customFormat="1" ht="15">
      <c r="K2201" s="28"/>
    </row>
    <row r="2202" s="24" customFormat="1" ht="15">
      <c r="K2202" s="28"/>
    </row>
    <row r="2203" s="24" customFormat="1" ht="15">
      <c r="K2203" s="28"/>
    </row>
    <row r="2204" s="24" customFormat="1" ht="15">
      <c r="K2204" s="28"/>
    </row>
    <row r="2205" s="24" customFormat="1" ht="15">
      <c r="K2205" s="28"/>
    </row>
    <row r="2206" s="24" customFormat="1" ht="15">
      <c r="K2206" s="28"/>
    </row>
    <row r="2207" s="24" customFormat="1" ht="15">
      <c r="K2207" s="28"/>
    </row>
    <row r="2208" s="24" customFormat="1" ht="15">
      <c r="K2208" s="28"/>
    </row>
    <row r="2209" s="24" customFormat="1" ht="15">
      <c r="K2209" s="28"/>
    </row>
    <row r="2210" s="24" customFormat="1" ht="15">
      <c r="K2210" s="28"/>
    </row>
    <row r="2211" s="24" customFormat="1" ht="15">
      <c r="K2211" s="28"/>
    </row>
    <row r="2212" s="24" customFormat="1" ht="15">
      <c r="K2212" s="28"/>
    </row>
    <row r="2213" s="24" customFormat="1" ht="15">
      <c r="K2213" s="28"/>
    </row>
    <row r="2214" s="24" customFormat="1" ht="15">
      <c r="K2214" s="28"/>
    </row>
    <row r="2215" s="24" customFormat="1" ht="15">
      <c r="K2215" s="28"/>
    </row>
    <row r="2216" s="24" customFormat="1" ht="15">
      <c r="K2216" s="28"/>
    </row>
    <row r="2217" s="24" customFormat="1" ht="15">
      <c r="K2217" s="28"/>
    </row>
    <row r="2218" s="24" customFormat="1" ht="15">
      <c r="K2218" s="28"/>
    </row>
    <row r="2219" s="24" customFormat="1" ht="15">
      <c r="K2219" s="28"/>
    </row>
    <row r="2220" s="24" customFormat="1" ht="15">
      <c r="K2220" s="28"/>
    </row>
    <row r="2221" s="24" customFormat="1" ht="15">
      <c r="K2221" s="28"/>
    </row>
    <row r="2222" s="24" customFormat="1" ht="15">
      <c r="K2222" s="28"/>
    </row>
    <row r="2223" s="24" customFormat="1" ht="15">
      <c r="K2223" s="28"/>
    </row>
    <row r="2224" s="24" customFormat="1" ht="15">
      <c r="K2224" s="28"/>
    </row>
    <row r="2225" s="24" customFormat="1" ht="15">
      <c r="K2225" s="28"/>
    </row>
    <row r="2226" s="24" customFormat="1" ht="15">
      <c r="K2226" s="28"/>
    </row>
    <row r="2227" s="24" customFormat="1" ht="15">
      <c r="K2227" s="28"/>
    </row>
    <row r="2228" s="24" customFormat="1" ht="15">
      <c r="K2228" s="28"/>
    </row>
    <row r="2229" s="24" customFormat="1" ht="15">
      <c r="K2229" s="28"/>
    </row>
    <row r="2230" s="24" customFormat="1" ht="15">
      <c r="K2230" s="28"/>
    </row>
    <row r="2231" s="24" customFormat="1" ht="15">
      <c r="K2231" s="28"/>
    </row>
    <row r="2232" s="24" customFormat="1" ht="15">
      <c r="K2232" s="28"/>
    </row>
    <row r="2233" s="24" customFormat="1" ht="15">
      <c r="K2233" s="28"/>
    </row>
    <row r="2234" s="24" customFormat="1" ht="15">
      <c r="K2234" s="28"/>
    </row>
    <row r="2235" s="24" customFormat="1" ht="15">
      <c r="K2235" s="28"/>
    </row>
    <row r="2236" s="24" customFormat="1" ht="15">
      <c r="K2236" s="28"/>
    </row>
    <row r="2237" s="24" customFormat="1" ht="15">
      <c r="K2237" s="28"/>
    </row>
    <row r="2238" s="24" customFormat="1" ht="15">
      <c r="K2238" s="28"/>
    </row>
    <row r="2239" s="24" customFormat="1" ht="15">
      <c r="K2239" s="28"/>
    </row>
    <row r="2240" s="24" customFormat="1" ht="15">
      <c r="K2240" s="28"/>
    </row>
    <row r="2241" s="24" customFormat="1" ht="15">
      <c r="K2241" s="28"/>
    </row>
    <row r="2242" s="24" customFormat="1" ht="15">
      <c r="K2242" s="28"/>
    </row>
    <row r="2243" s="24" customFormat="1" ht="15">
      <c r="K2243" s="28"/>
    </row>
    <row r="2244" s="24" customFormat="1" ht="15">
      <c r="K2244" s="28"/>
    </row>
    <row r="2245" s="24" customFormat="1" ht="15">
      <c r="K2245" s="28"/>
    </row>
    <row r="2246" s="24" customFormat="1" ht="15">
      <c r="K2246" s="28"/>
    </row>
    <row r="2247" s="24" customFormat="1" ht="15">
      <c r="K2247" s="28"/>
    </row>
    <row r="2248" s="24" customFormat="1" ht="15">
      <c r="K2248" s="28"/>
    </row>
    <row r="2249" s="24" customFormat="1" ht="15">
      <c r="K2249" s="28"/>
    </row>
    <row r="2250" s="24" customFormat="1" ht="15">
      <c r="K2250" s="28"/>
    </row>
    <row r="2251" s="24" customFormat="1" ht="15">
      <c r="K2251" s="28"/>
    </row>
    <row r="2252" s="24" customFormat="1" ht="15">
      <c r="K2252" s="28"/>
    </row>
    <row r="2253" s="24" customFormat="1" ht="15">
      <c r="K2253" s="28"/>
    </row>
    <row r="2254" s="24" customFormat="1" ht="15">
      <c r="K2254" s="28"/>
    </row>
    <row r="2255" s="24" customFormat="1" ht="15">
      <c r="K2255" s="28"/>
    </row>
    <row r="2256" s="24" customFormat="1" ht="15">
      <c r="K2256" s="28"/>
    </row>
    <row r="2257" s="24" customFormat="1" ht="15">
      <c r="K2257" s="28"/>
    </row>
    <row r="2258" s="24" customFormat="1" ht="15">
      <c r="K2258" s="28"/>
    </row>
    <row r="2259" s="24" customFormat="1" ht="15">
      <c r="K2259" s="28"/>
    </row>
    <row r="2260" s="24" customFormat="1" ht="15">
      <c r="K2260" s="28"/>
    </row>
    <row r="2261" s="24" customFormat="1" ht="15">
      <c r="K2261" s="28"/>
    </row>
    <row r="2262" s="24" customFormat="1" ht="15">
      <c r="K2262" s="28"/>
    </row>
    <row r="2263" s="24" customFormat="1" ht="15">
      <c r="K2263" s="28"/>
    </row>
    <row r="2264" s="24" customFormat="1" ht="15">
      <c r="K2264" s="28"/>
    </row>
    <row r="2265" s="24" customFormat="1" ht="15">
      <c r="K2265" s="28"/>
    </row>
    <row r="2266" s="24" customFormat="1" ht="15">
      <c r="K2266" s="28"/>
    </row>
    <row r="2267" s="24" customFormat="1" ht="15">
      <c r="K2267" s="28"/>
    </row>
    <row r="2268" s="24" customFormat="1" ht="15">
      <c r="K2268" s="28"/>
    </row>
    <row r="2269" s="24" customFormat="1" ht="15">
      <c r="K2269" s="28"/>
    </row>
    <row r="2270" s="24" customFormat="1" ht="15">
      <c r="K2270" s="28"/>
    </row>
    <row r="2271" s="24" customFormat="1" ht="15">
      <c r="K2271" s="28"/>
    </row>
    <row r="2272" s="24" customFormat="1" ht="15">
      <c r="K2272" s="28"/>
    </row>
    <row r="2273" s="24" customFormat="1" ht="15">
      <c r="K2273" s="28"/>
    </row>
    <row r="2274" s="24" customFormat="1" ht="15">
      <c r="K2274" s="28"/>
    </row>
    <row r="2275" s="24" customFormat="1" ht="15">
      <c r="K2275" s="28"/>
    </row>
    <row r="2276" s="24" customFormat="1" ht="15">
      <c r="K2276" s="28"/>
    </row>
    <row r="2277" s="24" customFormat="1" ht="15">
      <c r="K2277" s="28"/>
    </row>
    <row r="2278" s="24" customFormat="1" ht="15">
      <c r="K2278" s="28"/>
    </row>
    <row r="2279" s="24" customFormat="1" ht="15">
      <c r="K2279" s="28"/>
    </row>
    <row r="2280" s="24" customFormat="1" ht="15">
      <c r="K2280" s="28"/>
    </row>
    <row r="2281" s="24" customFormat="1" ht="15">
      <c r="K2281" s="28"/>
    </row>
    <row r="2282" s="24" customFormat="1" ht="15">
      <c r="K2282" s="28"/>
    </row>
    <row r="2283" s="24" customFormat="1" ht="15">
      <c r="K2283" s="28"/>
    </row>
    <row r="2284" s="24" customFormat="1" ht="15">
      <c r="K2284" s="28"/>
    </row>
    <row r="2285" s="24" customFormat="1" ht="15">
      <c r="K2285" s="28"/>
    </row>
    <row r="2286" s="24" customFormat="1" ht="15">
      <c r="K2286" s="28"/>
    </row>
    <row r="2287" s="24" customFormat="1" ht="15">
      <c r="K2287" s="28"/>
    </row>
    <row r="2288" s="24" customFormat="1" ht="15">
      <c r="K2288" s="28"/>
    </row>
    <row r="2289" s="24" customFormat="1" ht="15">
      <c r="K2289" s="28"/>
    </row>
    <row r="2290" s="24" customFormat="1" ht="15">
      <c r="K2290" s="28"/>
    </row>
    <row r="2291" s="24" customFormat="1" ht="15">
      <c r="K2291" s="28"/>
    </row>
    <row r="2292" s="24" customFormat="1" ht="15">
      <c r="K2292" s="28"/>
    </row>
    <row r="2293" s="24" customFormat="1" ht="15">
      <c r="K2293" s="28"/>
    </row>
    <row r="2294" s="24" customFormat="1" ht="15">
      <c r="K2294" s="28"/>
    </row>
    <row r="2295" s="24" customFormat="1" ht="15">
      <c r="K2295" s="28"/>
    </row>
    <row r="2296" s="24" customFormat="1" ht="15">
      <c r="K2296" s="28"/>
    </row>
    <row r="2297" s="24" customFormat="1" ht="15">
      <c r="K2297" s="28"/>
    </row>
    <row r="2298" s="24" customFormat="1" ht="15">
      <c r="K2298" s="28"/>
    </row>
    <row r="2299" s="24" customFormat="1" ht="15">
      <c r="K2299" s="28"/>
    </row>
    <row r="2300" s="24" customFormat="1" ht="15">
      <c r="K2300" s="28"/>
    </row>
    <row r="2301" s="24" customFormat="1" ht="15">
      <c r="K2301" s="28"/>
    </row>
    <row r="2302" s="24" customFormat="1" ht="15">
      <c r="K2302" s="28"/>
    </row>
    <row r="2303" s="24" customFormat="1" ht="15">
      <c r="K2303" s="28"/>
    </row>
    <row r="2304" s="24" customFormat="1" ht="15">
      <c r="K2304" s="28"/>
    </row>
    <row r="2305" s="24" customFormat="1" ht="15">
      <c r="K2305" s="28"/>
    </row>
    <row r="2306" s="24" customFormat="1" ht="15">
      <c r="K2306" s="28"/>
    </row>
    <row r="2307" s="24" customFormat="1" ht="15">
      <c r="K2307" s="28"/>
    </row>
    <row r="2308" s="24" customFormat="1" ht="15">
      <c r="K2308" s="28"/>
    </row>
    <row r="2309" s="24" customFormat="1" ht="15">
      <c r="K2309" s="28"/>
    </row>
    <row r="2310" s="24" customFormat="1" ht="15">
      <c r="K2310" s="28"/>
    </row>
    <row r="2311" s="24" customFormat="1" ht="15">
      <c r="K2311" s="28"/>
    </row>
    <row r="2312" s="24" customFormat="1" ht="15">
      <c r="K2312" s="28"/>
    </row>
    <row r="2313" s="24" customFormat="1" ht="15">
      <c r="K2313" s="28"/>
    </row>
    <row r="2314" s="24" customFormat="1" ht="15">
      <c r="K2314" s="28"/>
    </row>
    <row r="2315" s="24" customFormat="1" ht="15">
      <c r="K2315" s="28"/>
    </row>
    <row r="2316" s="24" customFormat="1" ht="15">
      <c r="K2316" s="28"/>
    </row>
    <row r="2317" s="24" customFormat="1" ht="15">
      <c r="K2317" s="28"/>
    </row>
    <row r="2318" s="24" customFormat="1" ht="15">
      <c r="K2318" s="28"/>
    </row>
    <row r="2319" s="24" customFormat="1" ht="15">
      <c r="K2319" s="28"/>
    </row>
    <row r="2320" s="24" customFormat="1" ht="15">
      <c r="K2320" s="28"/>
    </row>
    <row r="2321" s="24" customFormat="1" ht="15">
      <c r="K2321" s="28"/>
    </row>
    <row r="2322" s="24" customFormat="1" ht="15">
      <c r="K2322" s="28"/>
    </row>
    <row r="2323" s="24" customFormat="1" ht="15">
      <c r="K2323" s="28"/>
    </row>
    <row r="2324" s="24" customFormat="1" ht="15">
      <c r="K2324" s="28"/>
    </row>
    <row r="2325" s="24" customFormat="1" ht="15">
      <c r="K2325" s="28"/>
    </row>
    <row r="2326" s="24" customFormat="1" ht="15">
      <c r="K2326" s="28"/>
    </row>
    <row r="2327" s="24" customFormat="1" ht="15">
      <c r="K2327" s="28"/>
    </row>
    <row r="2328" s="24" customFormat="1" ht="15">
      <c r="K2328" s="28"/>
    </row>
    <row r="2329" s="24" customFormat="1" ht="15">
      <c r="K2329" s="28"/>
    </row>
    <row r="2330" s="24" customFormat="1" ht="15">
      <c r="K2330" s="28"/>
    </row>
    <row r="2331" s="24" customFormat="1" ht="15">
      <c r="K2331" s="28"/>
    </row>
    <row r="2332" s="24" customFormat="1" ht="15">
      <c r="K2332" s="28"/>
    </row>
    <row r="2333" s="24" customFormat="1" ht="15">
      <c r="K2333" s="28"/>
    </row>
    <row r="2334" s="24" customFormat="1" ht="15">
      <c r="K2334" s="28"/>
    </row>
    <row r="2335" s="24" customFormat="1" ht="15">
      <c r="K2335" s="28"/>
    </row>
    <row r="2336" s="24" customFormat="1" ht="15">
      <c r="K2336" s="28"/>
    </row>
    <row r="2337" s="24" customFormat="1" ht="15">
      <c r="K2337" s="28"/>
    </row>
    <row r="2338" s="24" customFormat="1" ht="15">
      <c r="K2338" s="28"/>
    </row>
    <row r="2339" s="24" customFormat="1" ht="15">
      <c r="K2339" s="28"/>
    </row>
    <row r="2340" s="24" customFormat="1" ht="15">
      <c r="K2340" s="28"/>
    </row>
    <row r="2341" s="24" customFormat="1" ht="15">
      <c r="K2341" s="28"/>
    </row>
    <row r="2342" s="24" customFormat="1" ht="15">
      <c r="K2342" s="28"/>
    </row>
    <row r="2343" s="24" customFormat="1" ht="15">
      <c r="K2343" s="28"/>
    </row>
    <row r="2344" s="24" customFormat="1" ht="15">
      <c r="K2344" s="28"/>
    </row>
    <row r="2345" s="24" customFormat="1" ht="15">
      <c r="K2345" s="28"/>
    </row>
    <row r="2346" s="24" customFormat="1" ht="15">
      <c r="K2346" s="28"/>
    </row>
    <row r="2347" s="24" customFormat="1" ht="15">
      <c r="K2347" s="28"/>
    </row>
    <row r="2348" s="24" customFormat="1" ht="15">
      <c r="K2348" s="28"/>
    </row>
    <row r="2349" s="24" customFormat="1" ht="15">
      <c r="K2349" s="28"/>
    </row>
    <row r="2350" s="24" customFormat="1" ht="15">
      <c r="K2350" s="28"/>
    </row>
    <row r="2351" s="24" customFormat="1" ht="15">
      <c r="K2351" s="28"/>
    </row>
    <row r="2352" s="24" customFormat="1" ht="15">
      <c r="K2352" s="28"/>
    </row>
    <row r="2353" s="24" customFormat="1" ht="15">
      <c r="K2353" s="28"/>
    </row>
    <row r="2354" s="24" customFormat="1" ht="15">
      <c r="K2354" s="28"/>
    </row>
    <row r="2355" s="24" customFormat="1" ht="15">
      <c r="K2355" s="28"/>
    </row>
    <row r="2356" s="24" customFormat="1" ht="15">
      <c r="K2356" s="28"/>
    </row>
    <row r="2357" s="24" customFormat="1" ht="15">
      <c r="K2357" s="28"/>
    </row>
    <row r="2358" s="24" customFormat="1" ht="15">
      <c r="K2358" s="28"/>
    </row>
    <row r="2359" s="24" customFormat="1" ht="15">
      <c r="K2359" s="28"/>
    </row>
    <row r="2360" s="24" customFormat="1" ht="15">
      <c r="K2360" s="28"/>
    </row>
    <row r="2361" s="24" customFormat="1" ht="15">
      <c r="K2361" s="28"/>
    </row>
    <row r="2362" s="24" customFormat="1" ht="15">
      <c r="K2362" s="28"/>
    </row>
    <row r="2363" s="24" customFormat="1" ht="15">
      <c r="K2363" s="28"/>
    </row>
    <row r="2364" s="24" customFormat="1" ht="15">
      <c r="K2364" s="28"/>
    </row>
    <row r="2365" s="24" customFormat="1" ht="15">
      <c r="K2365" s="28"/>
    </row>
    <row r="2366" s="24" customFormat="1" ht="15">
      <c r="K2366" s="28"/>
    </row>
    <row r="2367" s="24" customFormat="1" ht="15">
      <c r="K2367" s="28"/>
    </row>
    <row r="2368" s="24" customFormat="1" ht="15">
      <c r="K2368" s="28"/>
    </row>
    <row r="2369" s="24" customFormat="1" ht="15">
      <c r="K2369" s="28"/>
    </row>
    <row r="2370" s="24" customFormat="1" ht="15">
      <c r="K2370" s="28"/>
    </row>
    <row r="2371" s="24" customFormat="1" ht="15">
      <c r="K2371" s="28"/>
    </row>
    <row r="2372" s="24" customFormat="1" ht="15">
      <c r="K2372" s="28"/>
    </row>
    <row r="2373" s="24" customFormat="1" ht="15">
      <c r="K2373" s="28"/>
    </row>
    <row r="2374" s="24" customFormat="1" ht="15">
      <c r="K2374" s="28"/>
    </row>
    <row r="2375" s="24" customFormat="1" ht="15">
      <c r="K2375" s="28"/>
    </row>
    <row r="2376" s="24" customFormat="1" ht="15">
      <c r="K2376" s="28"/>
    </row>
    <row r="2377" s="24" customFormat="1" ht="15">
      <c r="K2377" s="28"/>
    </row>
    <row r="2378" s="24" customFormat="1" ht="15">
      <c r="K2378" s="28"/>
    </row>
    <row r="2379" s="24" customFormat="1" ht="15">
      <c r="K2379" s="28"/>
    </row>
    <row r="2380" s="24" customFormat="1" ht="15">
      <c r="K2380" s="28"/>
    </row>
    <row r="2381" s="24" customFormat="1" ht="15">
      <c r="K2381" s="28"/>
    </row>
    <row r="2382" s="24" customFormat="1" ht="15">
      <c r="K2382" s="28"/>
    </row>
    <row r="2383" s="24" customFormat="1" ht="15">
      <c r="K2383" s="28"/>
    </row>
    <row r="2384" s="24" customFormat="1" ht="15">
      <c r="K2384" s="28"/>
    </row>
    <row r="2385" s="24" customFormat="1" ht="15">
      <c r="K2385" s="28"/>
    </row>
    <row r="2386" s="24" customFormat="1" ht="15">
      <c r="K2386" s="28"/>
    </row>
    <row r="2387" s="24" customFormat="1" ht="15">
      <c r="K2387" s="28"/>
    </row>
    <row r="2388" s="24" customFormat="1" ht="15">
      <c r="K2388" s="28"/>
    </row>
    <row r="2389" s="24" customFormat="1" ht="15">
      <c r="K2389" s="28"/>
    </row>
    <row r="2390" s="24" customFormat="1" ht="15">
      <c r="K2390" s="28"/>
    </row>
    <row r="2391" s="24" customFormat="1" ht="15">
      <c r="K2391" s="28"/>
    </row>
    <row r="2392" s="24" customFormat="1" ht="15">
      <c r="K2392" s="28"/>
    </row>
    <row r="2393" s="24" customFormat="1" ht="15">
      <c r="K2393" s="28"/>
    </row>
    <row r="2394" s="24" customFormat="1" ht="15">
      <c r="K2394" s="28"/>
    </row>
    <row r="2395" s="24" customFormat="1" ht="15">
      <c r="K2395" s="28"/>
    </row>
    <row r="2396" s="24" customFormat="1" ht="15">
      <c r="K2396" s="28"/>
    </row>
    <row r="2397" s="24" customFormat="1" ht="15">
      <c r="K2397" s="28"/>
    </row>
    <row r="2398" s="24" customFormat="1" ht="15">
      <c r="K2398" s="28"/>
    </row>
    <row r="2399" s="24" customFormat="1" ht="15">
      <c r="K2399" s="28"/>
    </row>
    <row r="2400" s="24" customFormat="1" ht="15">
      <c r="K2400" s="28"/>
    </row>
    <row r="2401" s="24" customFormat="1" ht="15">
      <c r="K2401" s="28"/>
    </row>
    <row r="2402" s="24" customFormat="1" ht="15">
      <c r="K2402" s="28"/>
    </row>
    <row r="2403" s="24" customFormat="1" ht="15">
      <c r="K2403" s="28"/>
    </row>
    <row r="2404" s="24" customFormat="1" ht="15">
      <c r="K2404" s="28"/>
    </row>
    <row r="2405" s="24" customFormat="1" ht="15">
      <c r="K2405" s="28"/>
    </row>
    <row r="2406" s="24" customFormat="1" ht="15">
      <c r="K2406" s="28"/>
    </row>
    <row r="2407" s="24" customFormat="1" ht="15">
      <c r="K2407" s="28"/>
    </row>
    <row r="2408" s="24" customFormat="1" ht="15">
      <c r="K2408" s="28"/>
    </row>
    <row r="2409" s="24" customFormat="1" ht="15">
      <c r="K2409" s="28"/>
    </row>
    <row r="2410" s="24" customFormat="1" ht="15">
      <c r="K2410" s="28"/>
    </row>
    <row r="2411" s="24" customFormat="1" ht="15">
      <c r="K2411" s="28"/>
    </row>
    <row r="2412" s="24" customFormat="1" ht="15">
      <c r="K2412" s="28"/>
    </row>
    <row r="2413" s="24" customFormat="1" ht="15">
      <c r="K2413" s="28"/>
    </row>
    <row r="2414" s="24" customFormat="1" ht="15">
      <c r="K2414" s="28"/>
    </row>
    <row r="2415" s="24" customFormat="1" ht="15">
      <c r="K2415" s="28"/>
    </row>
    <row r="2416" s="24" customFormat="1" ht="15">
      <c r="K2416" s="28"/>
    </row>
    <row r="2417" s="24" customFormat="1" ht="15">
      <c r="K2417" s="28"/>
    </row>
    <row r="2418" s="24" customFormat="1" ht="15">
      <c r="K2418" s="28"/>
    </row>
    <row r="2419" s="24" customFormat="1" ht="15">
      <c r="K2419" s="28"/>
    </row>
    <row r="2420" s="24" customFormat="1" ht="15">
      <c r="K2420" s="28"/>
    </row>
    <row r="2421" s="24" customFormat="1" ht="15">
      <c r="K2421" s="28"/>
    </row>
    <row r="2422" s="24" customFormat="1" ht="15">
      <c r="K2422" s="28"/>
    </row>
    <row r="2423" s="24" customFormat="1" ht="15">
      <c r="K2423" s="28"/>
    </row>
    <row r="2424" s="24" customFormat="1" ht="15">
      <c r="K2424" s="28"/>
    </row>
    <row r="2425" s="24" customFormat="1" ht="15">
      <c r="K2425" s="28"/>
    </row>
    <row r="2426" s="24" customFormat="1" ht="15">
      <c r="K2426" s="28"/>
    </row>
    <row r="2427" s="24" customFormat="1" ht="15">
      <c r="K2427" s="28"/>
    </row>
    <row r="2428" s="24" customFormat="1" ht="15">
      <c r="K2428" s="28"/>
    </row>
    <row r="2429" s="24" customFormat="1" ht="15">
      <c r="K2429" s="28"/>
    </row>
    <row r="2430" s="24" customFormat="1" ht="15">
      <c r="K2430" s="28"/>
    </row>
    <row r="2431" s="24" customFormat="1" ht="15">
      <c r="K2431" s="28"/>
    </row>
    <row r="2432" s="24" customFormat="1" ht="15">
      <c r="K2432" s="28"/>
    </row>
    <row r="2433" s="24" customFormat="1" ht="15">
      <c r="K2433" s="28"/>
    </row>
    <row r="2434" s="24" customFormat="1" ht="15">
      <c r="K2434" s="28"/>
    </row>
    <row r="2435" s="24" customFormat="1" ht="15">
      <c r="K2435" s="28"/>
    </row>
    <row r="2436" s="24" customFormat="1" ht="15">
      <c r="K2436" s="28"/>
    </row>
    <row r="2437" s="24" customFormat="1" ht="15">
      <c r="K2437" s="28"/>
    </row>
    <row r="2438" s="24" customFormat="1" ht="15">
      <c r="K2438" s="28"/>
    </row>
    <row r="2439" s="24" customFormat="1" ht="15">
      <c r="K2439" s="28"/>
    </row>
    <row r="2440" s="24" customFormat="1" ht="15">
      <c r="K2440" s="28"/>
    </row>
    <row r="2441" s="24" customFormat="1" ht="15">
      <c r="K2441" s="28"/>
    </row>
    <row r="2442" s="24" customFormat="1" ht="15">
      <c r="K2442" s="28"/>
    </row>
    <row r="2443" s="24" customFormat="1" ht="15">
      <c r="K2443" s="28"/>
    </row>
    <row r="2444" s="24" customFormat="1" ht="15">
      <c r="K2444" s="28"/>
    </row>
    <row r="2445" s="24" customFormat="1" ht="15">
      <c r="K2445" s="28"/>
    </row>
    <row r="2446" s="24" customFormat="1" ht="15">
      <c r="K2446" s="28"/>
    </row>
    <row r="2447" s="24" customFormat="1" ht="15">
      <c r="K2447" s="28"/>
    </row>
    <row r="2448" s="24" customFormat="1" ht="15">
      <c r="K2448" s="28"/>
    </row>
    <row r="2449" s="24" customFormat="1" ht="15">
      <c r="K2449" s="28"/>
    </row>
    <row r="2450" s="24" customFormat="1" ht="15">
      <c r="K2450" s="28"/>
    </row>
    <row r="2451" s="24" customFormat="1" ht="15">
      <c r="K2451" s="28"/>
    </row>
    <row r="2452" s="24" customFormat="1" ht="15">
      <c r="K2452" s="28"/>
    </row>
    <row r="2453" s="24" customFormat="1" ht="15">
      <c r="K2453" s="28"/>
    </row>
    <row r="2454" s="24" customFormat="1" ht="15">
      <c r="K2454" s="28"/>
    </row>
    <row r="2455" s="24" customFormat="1" ht="15">
      <c r="K2455" s="28"/>
    </row>
    <row r="2456" s="24" customFormat="1" ht="15">
      <c r="K2456" s="28"/>
    </row>
    <row r="2457" s="24" customFormat="1" ht="15">
      <c r="K2457" s="28"/>
    </row>
    <row r="2458" s="24" customFormat="1" ht="15">
      <c r="K2458" s="28"/>
    </row>
    <row r="2459" s="24" customFormat="1" ht="15">
      <c r="K2459" s="28"/>
    </row>
    <row r="2460" s="24" customFormat="1" ht="15">
      <c r="K2460" s="28"/>
    </row>
    <row r="2461" s="24" customFormat="1" ht="15">
      <c r="K2461" s="28"/>
    </row>
    <row r="2462" s="24" customFormat="1" ht="15">
      <c r="K2462" s="28"/>
    </row>
    <row r="2463" s="24" customFormat="1" ht="15">
      <c r="K2463" s="28"/>
    </row>
    <row r="2464" s="24" customFormat="1" ht="15">
      <c r="K2464" s="28"/>
    </row>
    <row r="2465" s="24" customFormat="1" ht="15">
      <c r="K2465" s="28"/>
    </row>
    <row r="2466" s="24" customFormat="1" ht="15">
      <c r="K2466" s="28"/>
    </row>
    <row r="2467" s="24" customFormat="1" ht="15">
      <c r="K2467" s="28"/>
    </row>
    <row r="2468" s="24" customFormat="1" ht="15">
      <c r="K2468" s="28"/>
    </row>
    <row r="2469" s="24" customFormat="1" ht="15">
      <c r="K2469" s="28"/>
    </row>
    <row r="2470" s="24" customFormat="1" ht="15">
      <c r="K2470" s="28"/>
    </row>
    <row r="2471" s="24" customFormat="1" ht="15">
      <c r="K2471" s="28"/>
    </row>
    <row r="2472" s="24" customFormat="1" ht="15">
      <c r="K2472" s="28"/>
    </row>
    <row r="2473" s="24" customFormat="1" ht="15">
      <c r="K2473" s="28"/>
    </row>
    <row r="2474" s="24" customFormat="1" ht="15">
      <c r="K2474" s="28"/>
    </row>
    <row r="2475" s="24" customFormat="1" ht="15">
      <c r="K2475" s="28"/>
    </row>
    <row r="2476" s="24" customFormat="1" ht="15">
      <c r="K2476" s="28"/>
    </row>
    <row r="2477" s="24" customFormat="1" ht="15">
      <c r="K2477" s="28"/>
    </row>
    <row r="2478" s="24" customFormat="1" ht="15">
      <c r="K2478" s="28"/>
    </row>
    <row r="2479" s="24" customFormat="1" ht="15">
      <c r="K2479" s="28"/>
    </row>
    <row r="2480" s="24" customFormat="1" ht="15">
      <c r="K2480" s="28"/>
    </row>
    <row r="2481" s="24" customFormat="1" ht="15">
      <c r="K2481" s="28"/>
    </row>
    <row r="2482" s="24" customFormat="1" ht="15">
      <c r="K2482" s="28"/>
    </row>
    <row r="2483" s="24" customFormat="1" ht="15">
      <c r="K2483" s="28"/>
    </row>
    <row r="2484" s="24" customFormat="1" ht="15">
      <c r="K2484" s="28"/>
    </row>
    <row r="2485" s="24" customFormat="1" ht="15">
      <c r="K2485" s="28"/>
    </row>
    <row r="2486" s="24" customFormat="1" ht="15">
      <c r="K2486" s="28"/>
    </row>
    <row r="2487" s="24" customFormat="1" ht="15">
      <c r="K2487" s="28"/>
    </row>
    <row r="2488" s="24" customFormat="1" ht="15">
      <c r="K2488" s="28"/>
    </row>
    <row r="2489" s="24" customFormat="1" ht="15">
      <c r="K2489" s="28"/>
    </row>
    <row r="2490" s="24" customFormat="1" ht="15">
      <c r="K2490" s="28"/>
    </row>
    <row r="2491" s="24" customFormat="1" ht="15">
      <c r="K2491" s="28"/>
    </row>
    <row r="2492" s="24" customFormat="1" ht="15">
      <c r="K2492" s="28"/>
    </row>
    <row r="2493" s="24" customFormat="1" ht="15">
      <c r="K2493" s="28"/>
    </row>
    <row r="2494" s="24" customFormat="1" ht="15">
      <c r="K2494" s="28"/>
    </row>
    <row r="2495" s="24" customFormat="1" ht="15">
      <c r="K2495" s="28"/>
    </row>
    <row r="2496" s="24" customFormat="1" ht="15">
      <c r="K2496" s="28"/>
    </row>
    <row r="2497" s="24" customFormat="1" ht="15">
      <c r="K2497" s="28"/>
    </row>
    <row r="2498" s="24" customFormat="1" ht="15">
      <c r="K2498" s="28"/>
    </row>
    <row r="2499" s="24" customFormat="1" ht="15">
      <c r="K2499" s="28"/>
    </row>
    <row r="2500" s="24" customFormat="1" ht="15">
      <c r="K2500" s="28"/>
    </row>
    <row r="2501" s="24" customFormat="1" ht="15">
      <c r="K2501" s="28"/>
    </row>
    <row r="2502" s="24" customFormat="1" ht="15">
      <c r="K2502" s="28"/>
    </row>
    <row r="2503" s="24" customFormat="1" ht="15">
      <c r="K2503" s="28"/>
    </row>
    <row r="2504" s="24" customFormat="1" ht="15">
      <c r="K2504" s="28"/>
    </row>
    <row r="2505" s="24" customFormat="1" ht="15">
      <c r="K2505" s="28"/>
    </row>
    <row r="2506" s="24" customFormat="1" ht="15">
      <c r="K2506" s="28"/>
    </row>
    <row r="2507" s="24" customFormat="1" ht="15">
      <c r="K2507" s="28"/>
    </row>
    <row r="2508" s="24" customFormat="1" ht="15">
      <c r="K2508" s="28"/>
    </row>
    <row r="2509" s="24" customFormat="1" ht="15">
      <c r="K2509" s="28"/>
    </row>
    <row r="2510" s="24" customFormat="1" ht="15">
      <c r="K2510" s="28"/>
    </row>
    <row r="2511" s="24" customFormat="1" ht="15">
      <c r="K2511" s="28"/>
    </row>
    <row r="2512" s="24" customFormat="1" ht="15">
      <c r="K2512" s="28"/>
    </row>
    <row r="2513" s="24" customFormat="1" ht="15">
      <c r="K2513" s="28"/>
    </row>
    <row r="2514" s="24" customFormat="1" ht="15">
      <c r="K2514" s="28"/>
    </row>
    <row r="2515" s="24" customFormat="1" ht="15">
      <c r="K2515" s="28"/>
    </row>
    <row r="2516" s="24" customFormat="1" ht="15">
      <c r="K2516" s="28"/>
    </row>
    <row r="2517" s="24" customFormat="1" ht="15">
      <c r="K2517" s="28"/>
    </row>
    <row r="2518" s="24" customFormat="1" ht="15">
      <c r="K2518" s="28"/>
    </row>
    <row r="2519" s="24" customFormat="1" ht="15">
      <c r="K2519" s="28"/>
    </row>
    <row r="2520" s="24" customFormat="1" ht="15">
      <c r="K2520" s="28"/>
    </row>
    <row r="2521" s="24" customFormat="1" ht="15">
      <c r="K2521" s="28"/>
    </row>
    <row r="2522" s="24" customFormat="1" ht="15">
      <c r="K2522" s="28"/>
    </row>
    <row r="2523" s="24" customFormat="1" ht="15">
      <c r="K2523" s="28"/>
    </row>
    <row r="2524" s="24" customFormat="1" ht="15">
      <c r="K2524" s="28"/>
    </row>
    <row r="2525" s="24" customFormat="1" ht="15">
      <c r="K2525" s="28"/>
    </row>
    <row r="2526" s="24" customFormat="1" ht="15">
      <c r="K2526" s="28"/>
    </row>
    <row r="2527" s="24" customFormat="1" ht="15">
      <c r="K2527" s="28"/>
    </row>
    <row r="2528" s="24" customFormat="1" ht="15">
      <c r="K2528" s="28"/>
    </row>
    <row r="2529" s="24" customFormat="1" ht="15">
      <c r="K2529" s="28"/>
    </row>
    <row r="2530" s="24" customFormat="1" ht="15">
      <c r="K2530" s="28"/>
    </row>
    <row r="2531" s="24" customFormat="1" ht="15">
      <c r="K2531" s="28"/>
    </row>
    <row r="2532" s="24" customFormat="1" ht="15">
      <c r="K2532" s="28"/>
    </row>
    <row r="2533" s="24" customFormat="1" ht="15">
      <c r="K2533" s="28"/>
    </row>
    <row r="2534" s="24" customFormat="1" ht="15">
      <c r="K2534" s="28"/>
    </row>
    <row r="2535" s="24" customFormat="1" ht="15">
      <c r="K2535" s="28"/>
    </row>
    <row r="2536" s="24" customFormat="1" ht="15">
      <c r="K2536" s="28"/>
    </row>
    <row r="2537" s="24" customFormat="1" ht="15">
      <c r="K2537" s="28"/>
    </row>
    <row r="2538" s="24" customFormat="1" ht="15">
      <c r="K2538" s="28"/>
    </row>
    <row r="2539" s="24" customFormat="1" ht="15">
      <c r="K2539" s="28"/>
    </row>
    <row r="2540" s="24" customFormat="1" ht="15">
      <c r="K2540" s="28"/>
    </row>
    <row r="2541" s="24" customFormat="1" ht="15">
      <c r="K2541" s="28"/>
    </row>
    <row r="2542" s="24" customFormat="1" ht="15">
      <c r="K2542" s="28"/>
    </row>
    <row r="2543" s="24" customFormat="1" ht="15">
      <c r="K2543" s="28"/>
    </row>
    <row r="2544" s="24" customFormat="1" ht="15">
      <c r="K2544" s="28"/>
    </row>
    <row r="2545" s="24" customFormat="1" ht="15">
      <c r="K2545" s="28"/>
    </row>
    <row r="2546" s="24" customFormat="1" ht="15">
      <c r="K2546" s="28"/>
    </row>
    <row r="2547" s="24" customFormat="1" ht="15">
      <c r="K2547" s="28"/>
    </row>
    <row r="2548" s="24" customFormat="1" ht="15">
      <c r="K2548" s="28"/>
    </row>
    <row r="2549" s="24" customFormat="1" ht="15">
      <c r="K2549" s="28"/>
    </row>
    <row r="2550" s="24" customFormat="1" ht="15">
      <c r="K2550" s="28"/>
    </row>
    <row r="2551" s="24" customFormat="1" ht="15">
      <c r="K2551" s="28"/>
    </row>
    <row r="2552" s="24" customFormat="1" ht="15">
      <c r="K2552" s="28"/>
    </row>
    <row r="2553" s="24" customFormat="1" ht="15">
      <c r="K2553" s="28"/>
    </row>
    <row r="2554" s="24" customFormat="1" ht="15">
      <c r="K2554" s="28"/>
    </row>
    <row r="2555" s="24" customFormat="1" ht="15">
      <c r="K2555" s="28"/>
    </row>
    <row r="2556" s="24" customFormat="1" ht="15">
      <c r="K2556" s="28"/>
    </row>
    <row r="2557" s="24" customFormat="1" ht="15">
      <c r="K2557" s="28"/>
    </row>
    <row r="2558" s="24" customFormat="1" ht="15">
      <c r="K2558" s="28"/>
    </row>
    <row r="2559" s="24" customFormat="1" ht="15">
      <c r="K2559" s="28"/>
    </row>
    <row r="2560" s="24" customFormat="1" ht="15">
      <c r="K2560" s="28"/>
    </row>
    <row r="2561" s="24" customFormat="1" ht="15">
      <c r="K2561" s="28"/>
    </row>
    <row r="2562" s="24" customFormat="1" ht="15">
      <c r="K2562" s="28"/>
    </row>
    <row r="2563" s="24" customFormat="1" ht="15">
      <c r="K2563" s="28"/>
    </row>
    <row r="2564" s="24" customFormat="1" ht="15">
      <c r="K2564" s="28"/>
    </row>
    <row r="2565" s="24" customFormat="1" ht="15">
      <c r="K2565" s="28"/>
    </row>
    <row r="2566" s="24" customFormat="1" ht="15">
      <c r="K2566" s="28"/>
    </row>
    <row r="2567" s="24" customFormat="1" ht="15">
      <c r="K2567" s="28"/>
    </row>
    <row r="2568" s="24" customFormat="1" ht="15">
      <c r="K2568" s="28"/>
    </row>
    <row r="2569" s="24" customFormat="1" ht="15">
      <c r="K2569" s="28"/>
    </row>
    <row r="2570" s="24" customFormat="1" ht="15">
      <c r="K2570" s="28"/>
    </row>
    <row r="2571" s="24" customFormat="1" ht="15">
      <c r="K2571" s="28"/>
    </row>
    <row r="2572" s="24" customFormat="1" ht="15">
      <c r="K2572" s="28"/>
    </row>
    <row r="2573" s="24" customFormat="1" ht="15">
      <c r="K2573" s="28"/>
    </row>
    <row r="2574" s="24" customFormat="1" ht="15">
      <c r="K2574" s="28"/>
    </row>
    <row r="2575" s="24" customFormat="1" ht="15">
      <c r="K2575" s="28"/>
    </row>
    <row r="2576" s="24" customFormat="1" ht="15">
      <c r="K2576" s="28"/>
    </row>
    <row r="2577" s="24" customFormat="1" ht="15">
      <c r="K2577" s="28"/>
    </row>
    <row r="2578" s="24" customFormat="1" ht="15">
      <c r="K2578" s="28"/>
    </row>
    <row r="2579" s="24" customFormat="1" ht="15">
      <c r="K2579" s="28"/>
    </row>
    <row r="2580" s="24" customFormat="1" ht="15">
      <c r="K2580" s="28"/>
    </row>
    <row r="2581" s="24" customFormat="1" ht="15">
      <c r="K2581" s="28"/>
    </row>
    <row r="2582" s="24" customFormat="1" ht="15">
      <c r="K2582" s="28"/>
    </row>
    <row r="2583" s="24" customFormat="1" ht="15">
      <c r="K2583" s="28"/>
    </row>
    <row r="2584" s="24" customFormat="1" ht="15">
      <c r="K2584" s="28"/>
    </row>
    <row r="2585" s="24" customFormat="1" ht="15">
      <c r="K2585" s="28"/>
    </row>
    <row r="2586" s="24" customFormat="1" ht="15">
      <c r="K2586" s="28"/>
    </row>
    <row r="2587" s="24" customFormat="1" ht="15">
      <c r="K2587" s="28"/>
    </row>
    <row r="2588" s="24" customFormat="1" ht="15">
      <c r="K2588" s="28"/>
    </row>
    <row r="2589" s="24" customFormat="1" ht="15">
      <c r="K2589" s="28"/>
    </row>
    <row r="2590" s="24" customFormat="1" ht="15">
      <c r="K2590" s="28"/>
    </row>
    <row r="2591" s="24" customFormat="1" ht="15">
      <c r="K2591" s="28"/>
    </row>
    <row r="2592" s="24" customFormat="1" ht="15">
      <c r="K2592" s="28"/>
    </row>
    <row r="2593" s="24" customFormat="1" ht="15">
      <c r="K2593" s="28"/>
    </row>
    <row r="2594" s="24" customFormat="1" ht="15">
      <c r="K2594" s="28"/>
    </row>
    <row r="2595" s="24" customFormat="1" ht="15">
      <c r="K2595" s="28"/>
    </row>
    <row r="2596" s="24" customFormat="1" ht="15">
      <c r="K2596" s="28"/>
    </row>
    <row r="2597" s="24" customFormat="1" ht="15">
      <c r="K2597" s="28"/>
    </row>
    <row r="2598" s="24" customFormat="1" ht="15">
      <c r="K2598" s="28"/>
    </row>
    <row r="2599" s="24" customFormat="1" ht="15">
      <c r="K2599" s="28"/>
    </row>
    <row r="2600" s="24" customFormat="1" ht="15">
      <c r="K2600" s="28"/>
    </row>
    <row r="2601" s="24" customFormat="1" ht="15">
      <c r="K2601" s="28"/>
    </row>
    <row r="2602" s="24" customFormat="1" ht="15">
      <c r="K2602" s="28"/>
    </row>
    <row r="2603" s="24" customFormat="1" ht="15">
      <c r="K2603" s="28"/>
    </row>
    <row r="2604" s="24" customFormat="1" ht="15">
      <c r="K2604" s="28"/>
    </row>
    <row r="2605" s="24" customFormat="1" ht="15">
      <c r="K2605" s="28"/>
    </row>
    <row r="2606" s="24" customFormat="1" ht="15">
      <c r="K2606" s="28"/>
    </row>
    <row r="2607" s="24" customFormat="1" ht="15">
      <c r="K2607" s="28"/>
    </row>
    <row r="2608" s="24" customFormat="1" ht="15">
      <c r="K2608" s="28"/>
    </row>
    <row r="2609" s="24" customFormat="1" ht="15">
      <c r="K2609" s="28"/>
    </row>
    <row r="2610" s="24" customFormat="1" ht="15">
      <c r="K2610" s="28"/>
    </row>
    <row r="2611" s="24" customFormat="1" ht="15">
      <c r="K2611" s="28"/>
    </row>
    <row r="2612" s="24" customFormat="1" ht="15">
      <c r="K2612" s="28"/>
    </row>
    <row r="2613" s="24" customFormat="1" ht="15">
      <c r="K2613" s="28"/>
    </row>
    <row r="2614" s="24" customFormat="1" ht="15">
      <c r="K2614" s="28"/>
    </row>
    <row r="2615" s="24" customFormat="1" ht="15">
      <c r="K2615" s="28"/>
    </row>
    <row r="2616" s="24" customFormat="1" ht="15">
      <c r="K2616" s="28"/>
    </row>
    <row r="2617" s="24" customFormat="1" ht="15">
      <c r="K2617" s="28"/>
    </row>
    <row r="2618" s="24" customFormat="1" ht="15">
      <c r="K2618" s="28"/>
    </row>
    <row r="2619" s="24" customFormat="1" ht="15">
      <c r="K2619" s="28"/>
    </row>
    <row r="2620" s="24" customFormat="1" ht="15">
      <c r="K2620" s="28"/>
    </row>
    <row r="2621" s="24" customFormat="1" ht="15">
      <c r="K2621" s="28"/>
    </row>
    <row r="2622" s="24" customFormat="1" ht="15">
      <c r="K2622" s="28"/>
    </row>
    <row r="2623" s="24" customFormat="1" ht="15">
      <c r="K2623" s="28"/>
    </row>
    <row r="2624" s="24" customFormat="1" ht="15">
      <c r="K2624" s="28"/>
    </row>
    <row r="2625" s="24" customFormat="1" ht="15">
      <c r="K2625" s="28"/>
    </row>
    <row r="2626" s="24" customFormat="1" ht="15">
      <c r="K2626" s="28"/>
    </row>
    <row r="2627" s="24" customFormat="1" ht="15">
      <c r="K2627" s="28"/>
    </row>
    <row r="2628" s="24" customFormat="1" ht="15">
      <c r="K2628" s="28"/>
    </row>
    <row r="2629" s="24" customFormat="1" ht="15">
      <c r="K2629" s="28"/>
    </row>
    <row r="2630" s="24" customFormat="1" ht="15">
      <c r="K2630" s="28"/>
    </row>
    <row r="2631" s="24" customFormat="1" ht="15">
      <c r="K2631" s="28"/>
    </row>
    <row r="2632" s="24" customFormat="1" ht="15">
      <c r="K2632" s="28"/>
    </row>
    <row r="2633" s="24" customFormat="1" ht="15">
      <c r="K2633" s="28"/>
    </row>
    <row r="2634" s="24" customFormat="1" ht="15">
      <c r="K2634" s="28"/>
    </row>
    <row r="2635" s="24" customFormat="1" ht="15">
      <c r="K2635" s="28"/>
    </row>
    <row r="2636" s="24" customFormat="1" ht="15">
      <c r="K2636" s="28"/>
    </row>
    <row r="2637" s="24" customFormat="1" ht="15">
      <c r="K2637" s="28"/>
    </row>
    <row r="2638" s="24" customFormat="1" ht="15">
      <c r="K2638" s="28"/>
    </row>
    <row r="2639" s="24" customFormat="1" ht="15">
      <c r="K2639" s="28"/>
    </row>
    <row r="2640" s="24" customFormat="1" ht="15">
      <c r="K2640" s="28"/>
    </row>
    <row r="2641" s="24" customFormat="1" ht="15">
      <c r="K2641" s="28"/>
    </row>
    <row r="2642" s="24" customFormat="1" ht="15">
      <c r="K2642" s="28"/>
    </row>
    <row r="2643" s="24" customFormat="1" ht="15">
      <c r="K2643" s="28"/>
    </row>
    <row r="2644" s="24" customFormat="1" ht="15">
      <c r="K2644" s="28"/>
    </row>
    <row r="2645" s="24" customFormat="1" ht="15">
      <c r="K2645" s="28"/>
    </row>
    <row r="2646" s="24" customFormat="1" ht="15">
      <c r="K2646" s="28"/>
    </row>
    <row r="2647" s="24" customFormat="1" ht="15">
      <c r="K2647" s="28"/>
    </row>
    <row r="2648" s="24" customFormat="1" ht="15">
      <c r="K2648" s="28"/>
    </row>
    <row r="2649" s="24" customFormat="1" ht="15">
      <c r="K2649" s="28"/>
    </row>
    <row r="2650" s="24" customFormat="1" ht="15">
      <c r="K2650" s="28"/>
    </row>
    <row r="2651" s="24" customFormat="1" ht="15">
      <c r="K2651" s="28"/>
    </row>
    <row r="2652" s="24" customFormat="1" ht="15">
      <c r="K2652" s="28"/>
    </row>
    <row r="2653" s="24" customFormat="1" ht="15">
      <c r="K2653" s="28"/>
    </row>
    <row r="2654" s="24" customFormat="1" ht="15">
      <c r="K2654" s="28"/>
    </row>
    <row r="2655" s="24" customFormat="1" ht="15">
      <c r="K2655" s="28"/>
    </row>
    <row r="2656" s="24" customFormat="1" ht="15">
      <c r="K2656" s="28"/>
    </row>
    <row r="2657" s="24" customFormat="1" ht="15">
      <c r="K2657" s="28"/>
    </row>
    <row r="2658" s="24" customFormat="1" ht="15">
      <c r="K2658" s="28"/>
    </row>
    <row r="2659" s="24" customFormat="1" ht="15">
      <c r="K2659" s="28"/>
    </row>
    <row r="2660" s="24" customFormat="1" ht="15">
      <c r="K2660" s="28"/>
    </row>
    <row r="2661" s="24" customFormat="1" ht="15">
      <c r="K2661" s="28"/>
    </row>
    <row r="2662" s="24" customFormat="1" ht="15">
      <c r="K2662" s="28"/>
    </row>
    <row r="2663" s="24" customFormat="1" ht="15">
      <c r="K2663" s="28"/>
    </row>
    <row r="2664" s="24" customFormat="1" ht="15">
      <c r="K2664" s="28"/>
    </row>
    <row r="2665" s="24" customFormat="1" ht="15">
      <c r="K2665" s="28"/>
    </row>
    <row r="2666" s="24" customFormat="1" ht="15">
      <c r="K2666" s="28"/>
    </row>
    <row r="2667" s="24" customFormat="1" ht="15">
      <c r="K2667" s="28"/>
    </row>
    <row r="2668" s="24" customFormat="1" ht="15">
      <c r="K2668" s="28"/>
    </row>
    <row r="2669" s="24" customFormat="1" ht="15">
      <c r="K2669" s="28"/>
    </row>
    <row r="2670" s="24" customFormat="1" ht="15">
      <c r="K2670" s="28"/>
    </row>
    <row r="2671" s="24" customFormat="1" ht="15">
      <c r="K2671" s="28"/>
    </row>
    <row r="2672" s="24" customFormat="1" ht="15">
      <c r="K2672" s="28"/>
    </row>
    <row r="2673" s="24" customFormat="1" ht="15">
      <c r="K2673" s="28"/>
    </row>
    <row r="2674" s="24" customFormat="1" ht="15">
      <c r="K2674" s="28"/>
    </row>
    <row r="2675" s="24" customFormat="1" ht="15">
      <c r="K2675" s="28"/>
    </row>
    <row r="2676" s="24" customFormat="1" ht="15">
      <c r="K2676" s="28"/>
    </row>
    <row r="2677" s="24" customFormat="1" ht="15">
      <c r="K2677" s="28"/>
    </row>
    <row r="2678" s="24" customFormat="1" ht="15">
      <c r="K2678" s="28"/>
    </row>
    <row r="2679" s="24" customFormat="1" ht="15">
      <c r="K2679" s="28"/>
    </row>
    <row r="2680" s="24" customFormat="1" ht="15">
      <c r="K2680" s="28"/>
    </row>
    <row r="2681" s="24" customFormat="1" ht="15">
      <c r="K2681" s="28"/>
    </row>
    <row r="2682" s="24" customFormat="1" ht="15">
      <c r="K2682" s="28"/>
    </row>
    <row r="2683" s="24" customFormat="1" ht="15">
      <c r="K2683" s="28"/>
    </row>
    <row r="2684" s="24" customFormat="1" ht="15">
      <c r="K2684" s="28"/>
    </row>
    <row r="2685" s="24" customFormat="1" ht="15">
      <c r="K2685" s="28"/>
    </row>
    <row r="2686" s="24" customFormat="1" ht="15">
      <c r="K2686" s="28"/>
    </row>
    <row r="2687" s="24" customFormat="1" ht="15">
      <c r="K2687" s="28"/>
    </row>
    <row r="2688" s="24" customFormat="1" ht="15">
      <c r="K2688" s="28"/>
    </row>
    <row r="2689" s="24" customFormat="1" ht="15">
      <c r="K2689" s="28"/>
    </row>
    <row r="2690" s="24" customFormat="1" ht="15">
      <c r="K2690" s="28"/>
    </row>
    <row r="2691" s="24" customFormat="1" ht="15">
      <c r="K2691" s="28"/>
    </row>
    <row r="2692" s="24" customFormat="1" ht="15">
      <c r="K2692" s="28"/>
    </row>
    <row r="2693" s="24" customFormat="1" ht="15">
      <c r="K2693" s="28"/>
    </row>
    <row r="2694" s="24" customFormat="1" ht="15">
      <c r="K2694" s="28"/>
    </row>
    <row r="2695" s="24" customFormat="1" ht="15">
      <c r="K2695" s="28"/>
    </row>
    <row r="2696" s="24" customFormat="1" ht="15">
      <c r="K2696" s="28"/>
    </row>
    <row r="2697" s="24" customFormat="1" ht="15">
      <c r="K2697" s="28"/>
    </row>
    <row r="2698" s="24" customFormat="1" ht="15">
      <c r="K2698" s="28"/>
    </row>
    <row r="2699" s="24" customFormat="1" ht="15">
      <c r="K2699" s="28"/>
    </row>
    <row r="2700" s="24" customFormat="1" ht="15">
      <c r="K2700" s="28"/>
    </row>
    <row r="2701" spans="3:10" ht="15">
      <c r="C2701" s="24"/>
      <c r="D2701" s="24"/>
      <c r="E2701" s="24"/>
      <c r="F2701" s="24"/>
      <c r="G2701" s="24"/>
      <c r="H2701" s="24"/>
      <c r="I2701" s="24"/>
      <c r="J2701" s="24"/>
    </row>
  </sheetData>
  <sheetProtection password="FA9C" sheet="1" objects="1" scenarios="1"/>
  <mergeCells count="8">
    <mergeCell ref="D182:K182"/>
    <mergeCell ref="D189:K189"/>
    <mergeCell ref="C8:K10"/>
    <mergeCell ref="C12:K12"/>
    <mergeCell ref="D16:K16"/>
    <mergeCell ref="D55:K55"/>
    <mergeCell ref="D113:K113"/>
    <mergeCell ref="D126:K1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zoomScalePageLayoutView="0" workbookViewId="0" topLeftCell="B22">
      <selection activeCell="F35" sqref="F35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5"/>
    <row r="2" s="24" customFormat="1" ht="15">
      <c r="H2" s="25" t="s">
        <v>23</v>
      </c>
    </row>
    <row r="3" s="24" customFormat="1" ht="15">
      <c r="H3" s="25" t="s">
        <v>17</v>
      </c>
    </row>
    <row r="4" s="24" customFormat="1" ht="15">
      <c r="H4" s="25" t="s">
        <v>18</v>
      </c>
    </row>
    <row r="5" s="24" customFormat="1" ht="15">
      <c r="H5" s="25" t="s">
        <v>19</v>
      </c>
    </row>
    <row r="6" s="24" customFormat="1" ht="15">
      <c r="H6" s="25" t="s">
        <v>20</v>
      </c>
    </row>
    <row r="7" s="24" customFormat="1" ht="15">
      <c r="H7" s="26"/>
    </row>
    <row r="8" spans="3:8" s="24" customFormat="1" ht="15">
      <c r="C8" s="110" t="str">
        <f>"Расходы на выполнение мероприятий по технологическому присоединению, 
предусмотренным подпунктами 'а' и 'в' пункта 16 Методических указаний, за "&amp;Титульный!D10-4&amp;"-"&amp;Титульный!D10-2&amp;" гг."</f>
        <v>Расходы на выполнение мероприятий по технологическому присоединению, 
предусмотренным подпунктами 'а' и 'в' пункта 16 Методических указаний, за 2016-2018 гг.</v>
      </c>
      <c r="D8" s="110"/>
      <c r="E8" s="110"/>
      <c r="F8" s="110"/>
      <c r="G8" s="110"/>
      <c r="H8" s="110"/>
    </row>
    <row r="9" spans="3:8" s="24" customFormat="1" ht="15">
      <c r="C9" s="110"/>
      <c r="D9" s="110"/>
      <c r="E9" s="110"/>
      <c r="F9" s="110"/>
      <c r="G9" s="110"/>
      <c r="H9" s="110"/>
    </row>
    <row r="10" spans="3:8" s="24" customFormat="1" ht="15">
      <c r="C10" s="110"/>
      <c r="D10" s="110"/>
      <c r="E10" s="110"/>
      <c r="F10" s="110"/>
      <c r="G10" s="110"/>
      <c r="H10" s="110"/>
    </row>
    <row r="11" s="24" customFormat="1" ht="15"/>
    <row r="12" spans="3:8" ht="34.5" customHeight="1">
      <c r="C12" s="113" t="s">
        <v>0</v>
      </c>
      <c r="D12" s="113" t="s">
        <v>21</v>
      </c>
      <c r="E12" s="115" t="s">
        <v>133</v>
      </c>
      <c r="F12" s="116"/>
      <c r="G12" s="116"/>
      <c r="H12" s="115" t="s">
        <v>129</v>
      </c>
    </row>
    <row r="13" spans="3:8" ht="75">
      <c r="C13" s="114"/>
      <c r="D13" s="114"/>
      <c r="E13" s="3" t="s">
        <v>128</v>
      </c>
      <c r="F13" s="5" t="s">
        <v>22</v>
      </c>
      <c r="G13" s="5" t="s">
        <v>113</v>
      </c>
      <c r="H13" s="116"/>
    </row>
    <row r="14" spans="3:8" ht="1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5">
      <c r="C15" s="111">
        <f>Титульный!D10-4</f>
        <v>2016</v>
      </c>
      <c r="D15" s="112"/>
      <c r="E15" s="112"/>
      <c r="F15" s="112"/>
      <c r="G15" s="112"/>
      <c r="H15" s="112"/>
    </row>
    <row r="16" spans="3:8" ht="30">
      <c r="C16" s="5" t="s">
        <v>4</v>
      </c>
      <c r="D16" s="43" t="s">
        <v>121</v>
      </c>
      <c r="E16" s="35">
        <f>E17+E18</f>
        <v>607263.67</v>
      </c>
      <c r="F16" s="35">
        <f>F17+F18</f>
        <v>236</v>
      </c>
      <c r="G16" s="35">
        <f>G17+G18</f>
        <v>31910.859999999997</v>
      </c>
      <c r="H16" s="35">
        <f aca="true" t="shared" si="0" ref="H16:H21">E16/F16</f>
        <v>2573.151144067797</v>
      </c>
    </row>
    <row r="17" spans="3:8" ht="15">
      <c r="C17" s="42" t="s">
        <v>119</v>
      </c>
      <c r="D17" s="43" t="s">
        <v>122</v>
      </c>
      <c r="E17" s="82">
        <v>23556.29</v>
      </c>
      <c r="F17" s="52">
        <v>103</v>
      </c>
      <c r="G17" s="82">
        <v>1237.85</v>
      </c>
      <c r="H17" s="35">
        <f t="shared" si="0"/>
        <v>228.70184466019418</v>
      </c>
    </row>
    <row r="18" spans="3:8" ht="15">
      <c r="C18" s="42" t="s">
        <v>120</v>
      </c>
      <c r="D18" s="43" t="s">
        <v>123</v>
      </c>
      <c r="E18" s="82">
        <v>583707.38</v>
      </c>
      <c r="F18" s="52">
        <v>133</v>
      </c>
      <c r="G18" s="82">
        <v>30673.01</v>
      </c>
      <c r="H18" s="35">
        <f t="shared" si="0"/>
        <v>4388.777293233083</v>
      </c>
    </row>
    <row r="19" spans="3:8" ht="30" customHeight="1">
      <c r="C19" s="5" t="s">
        <v>6</v>
      </c>
      <c r="D19" s="43" t="s">
        <v>126</v>
      </c>
      <c r="E19" s="35">
        <f>E20+E21</f>
        <v>955318.7200000001</v>
      </c>
      <c r="F19" s="35">
        <f>F20+F21</f>
        <v>269</v>
      </c>
      <c r="G19" s="35">
        <f>G20+G21</f>
        <v>40651.86</v>
      </c>
      <c r="H19" s="35">
        <f t="shared" si="0"/>
        <v>3551.370706319703</v>
      </c>
    </row>
    <row r="20" spans="3:8" ht="15">
      <c r="C20" s="42" t="s">
        <v>124</v>
      </c>
      <c r="D20" s="43" t="s">
        <v>122</v>
      </c>
      <c r="E20" s="82">
        <v>30962.43</v>
      </c>
      <c r="F20" s="52">
        <v>113</v>
      </c>
      <c r="G20" s="82">
        <v>1317.55</v>
      </c>
      <c r="H20" s="35">
        <f t="shared" si="0"/>
        <v>274.0038053097345</v>
      </c>
    </row>
    <row r="21" spans="3:8" ht="15">
      <c r="C21" s="42" t="s">
        <v>125</v>
      </c>
      <c r="D21" s="43" t="s">
        <v>123</v>
      </c>
      <c r="E21" s="82">
        <v>924356.29</v>
      </c>
      <c r="F21" s="52">
        <v>156</v>
      </c>
      <c r="G21" s="82">
        <v>39334.31</v>
      </c>
      <c r="H21" s="35">
        <f t="shared" si="0"/>
        <v>5925.360833333333</v>
      </c>
    </row>
    <row r="22" spans="3:8" ht="15">
      <c r="C22" s="111">
        <f>Титульный!D10-3</f>
        <v>2017</v>
      </c>
      <c r="D22" s="112"/>
      <c r="E22" s="112"/>
      <c r="F22" s="112"/>
      <c r="G22" s="112"/>
      <c r="H22" s="112"/>
    </row>
    <row r="23" spans="3:8" ht="30">
      <c r="C23" s="5" t="s">
        <v>4</v>
      </c>
      <c r="D23" s="43" t="s">
        <v>121</v>
      </c>
      <c r="E23" s="35">
        <f>E24+E25</f>
        <v>300042.02</v>
      </c>
      <c r="F23" s="35">
        <f>F24+F25</f>
        <v>177</v>
      </c>
      <c r="G23" s="35">
        <f>G24+G25</f>
        <v>15766.79</v>
      </c>
      <c r="H23" s="35">
        <f aca="true" t="shared" si="1" ref="H23:H28">E23/F23</f>
        <v>1695.1526553672318</v>
      </c>
    </row>
    <row r="24" spans="3:8" ht="15">
      <c r="C24" s="42" t="s">
        <v>119</v>
      </c>
      <c r="D24" s="43" t="s">
        <v>122</v>
      </c>
      <c r="E24" s="82">
        <v>18538.84</v>
      </c>
      <c r="F24" s="52">
        <v>83</v>
      </c>
      <c r="G24" s="52">
        <v>974.19</v>
      </c>
      <c r="H24" s="35">
        <f t="shared" si="1"/>
        <v>223.35951807228915</v>
      </c>
    </row>
    <row r="25" spans="3:8" ht="15">
      <c r="C25" s="42" t="s">
        <v>120</v>
      </c>
      <c r="D25" s="43" t="s">
        <v>123</v>
      </c>
      <c r="E25" s="82">
        <v>281503.18</v>
      </c>
      <c r="F25" s="52">
        <v>94</v>
      </c>
      <c r="G25" s="82">
        <v>14792.6</v>
      </c>
      <c r="H25" s="35">
        <f t="shared" si="1"/>
        <v>2994.714680851064</v>
      </c>
    </row>
    <row r="26" spans="3:8" ht="30.75" customHeight="1">
      <c r="C26" s="5" t="s">
        <v>6</v>
      </c>
      <c r="D26" s="43" t="s">
        <v>126</v>
      </c>
      <c r="E26" s="35">
        <f>E27+E28</f>
        <v>663191.15</v>
      </c>
      <c r="F26" s="35">
        <f>F27+F28</f>
        <v>245</v>
      </c>
      <c r="G26" s="35">
        <f>G27+G28</f>
        <v>28220.899999999998</v>
      </c>
      <c r="H26" s="35">
        <f t="shared" si="1"/>
        <v>2706.9026530612246</v>
      </c>
    </row>
    <row r="27" spans="3:8" ht="15">
      <c r="C27" s="42" t="s">
        <v>124</v>
      </c>
      <c r="D27" s="43" t="s">
        <v>122</v>
      </c>
      <c r="E27" s="82">
        <v>37441.61</v>
      </c>
      <c r="F27" s="52">
        <v>118</v>
      </c>
      <c r="G27" s="82">
        <v>1593.26</v>
      </c>
      <c r="H27" s="35">
        <f t="shared" si="1"/>
        <v>317.30177966101695</v>
      </c>
    </row>
    <row r="28" spans="3:8" ht="15">
      <c r="C28" s="42" t="s">
        <v>125</v>
      </c>
      <c r="D28" s="43" t="s">
        <v>123</v>
      </c>
      <c r="E28" s="82">
        <v>625749.54</v>
      </c>
      <c r="F28" s="52">
        <v>127</v>
      </c>
      <c r="G28" s="82">
        <v>26627.64</v>
      </c>
      <c r="H28" s="35">
        <f t="shared" si="1"/>
        <v>4927.1617322834645</v>
      </c>
    </row>
    <row r="29" spans="3:8" ht="15">
      <c r="C29" s="111">
        <f>Титульный!D10-2</f>
        <v>2018</v>
      </c>
      <c r="D29" s="112"/>
      <c r="E29" s="112"/>
      <c r="F29" s="112"/>
      <c r="G29" s="112"/>
      <c r="H29" s="112"/>
    </row>
    <row r="30" spans="3:8" ht="30">
      <c r="C30" s="5" t="s">
        <v>4</v>
      </c>
      <c r="D30" s="43" t="s">
        <v>121</v>
      </c>
      <c r="E30" s="35">
        <f>E31+E32</f>
        <v>2367599.98</v>
      </c>
      <c r="F30" s="35">
        <f>F31+F32</f>
        <v>240</v>
      </c>
      <c r="G30" s="35">
        <f>G31+G32</f>
        <v>27878.329999999998</v>
      </c>
      <c r="H30" s="35">
        <f aca="true" t="shared" si="2" ref="H30:H35">E30/F30</f>
        <v>9864.999916666666</v>
      </c>
    </row>
    <row r="31" spans="3:8" ht="15">
      <c r="C31" s="42" t="s">
        <v>119</v>
      </c>
      <c r="D31" s="43" t="s">
        <v>122</v>
      </c>
      <c r="E31" s="83">
        <v>201780</v>
      </c>
      <c r="F31" s="52">
        <v>112</v>
      </c>
      <c r="G31" s="82">
        <v>1417.1</v>
      </c>
      <c r="H31" s="35">
        <f t="shared" si="2"/>
        <v>1801.607142857143</v>
      </c>
    </row>
    <row r="32" spans="3:8" ht="15">
      <c r="C32" s="42" t="s">
        <v>120</v>
      </c>
      <c r="D32" s="43" t="s">
        <v>123</v>
      </c>
      <c r="E32" s="82">
        <v>2165819.98</v>
      </c>
      <c r="F32" s="52">
        <v>128</v>
      </c>
      <c r="G32" s="82">
        <v>26461.23</v>
      </c>
      <c r="H32" s="35">
        <f t="shared" si="2"/>
        <v>16920.46859375</v>
      </c>
    </row>
    <row r="33" spans="3:8" ht="30" customHeight="1">
      <c r="C33" s="5" t="s">
        <v>6</v>
      </c>
      <c r="D33" s="43" t="s">
        <v>126</v>
      </c>
      <c r="E33" s="35">
        <f>E34+E35</f>
        <v>2865750</v>
      </c>
      <c r="F33" s="35">
        <f>F34+F35</f>
        <v>237</v>
      </c>
      <c r="G33" s="35">
        <f>G34+G35</f>
        <v>32405.399999999998</v>
      </c>
      <c r="H33" s="35">
        <f t="shared" si="2"/>
        <v>12091.772151898735</v>
      </c>
    </row>
    <row r="34" spans="3:8" ht="15">
      <c r="C34" s="42" t="s">
        <v>124</v>
      </c>
      <c r="D34" s="43" t="s">
        <v>122</v>
      </c>
      <c r="E34" s="82">
        <v>160720</v>
      </c>
      <c r="F34" s="52">
        <v>107</v>
      </c>
      <c r="G34" s="82">
        <v>1349.6</v>
      </c>
      <c r="H34" s="35">
        <f t="shared" si="2"/>
        <v>1502.056074766355</v>
      </c>
    </row>
    <row r="35" spans="3:8" ht="15">
      <c r="C35" s="42" t="s">
        <v>125</v>
      </c>
      <c r="D35" s="43" t="s">
        <v>123</v>
      </c>
      <c r="E35" s="82">
        <v>2705030</v>
      </c>
      <c r="F35" s="52">
        <v>130</v>
      </c>
      <c r="G35" s="82">
        <v>31055.8</v>
      </c>
      <c r="H35" s="35">
        <f t="shared" si="2"/>
        <v>20807.923076923078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5"/>
    <row r="2" s="24" customFormat="1" ht="15">
      <c r="F2" s="25" t="s">
        <v>62</v>
      </c>
    </row>
    <row r="3" s="24" customFormat="1" ht="15">
      <c r="F3" s="25" t="s">
        <v>17</v>
      </c>
    </row>
    <row r="4" s="24" customFormat="1" ht="15">
      <c r="F4" s="25" t="s">
        <v>18</v>
      </c>
    </row>
    <row r="5" s="24" customFormat="1" ht="15">
      <c r="F5" s="25" t="s">
        <v>19</v>
      </c>
    </row>
    <row r="6" s="24" customFormat="1" ht="15">
      <c r="F6" s="25" t="s">
        <v>20</v>
      </c>
    </row>
    <row r="7" s="24" customFormat="1" ht="15">
      <c r="F7" s="26"/>
    </row>
    <row r="8" spans="2:6" s="24" customFormat="1" ht="15" customHeight="1">
      <c r="B8" s="110" t="str">
        <f>"Расчет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"&amp;Титульный!D10-4&amp;"-"&amp;Титульный!D10-2&amp;" гг."&amp;"(выполняется отдельно по мероприятиям, 
предусмотренным подпунктами 'а' и 'в' пункта 16 Методических указаний)"</f>
        <v>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2016-2018 гг.(выполняется отдельно по мероприятиям, 
предусмотренным подпунктами 'а' и 'в' пункта 16 Методических указаний)</v>
      </c>
      <c r="C8" s="110"/>
      <c r="D8" s="110"/>
      <c r="E8" s="110"/>
      <c r="F8" s="110"/>
    </row>
    <row r="9" spans="2:6" s="24" customFormat="1" ht="15">
      <c r="B9" s="110"/>
      <c r="C9" s="110"/>
      <c r="D9" s="110"/>
      <c r="E9" s="110"/>
      <c r="F9" s="110"/>
    </row>
    <row r="10" spans="2:6" s="24" customFormat="1" ht="15">
      <c r="B10" s="110"/>
      <c r="C10" s="110"/>
      <c r="D10" s="110"/>
      <c r="E10" s="110"/>
      <c r="F10" s="110"/>
    </row>
    <row r="11" spans="2:6" s="24" customFormat="1" ht="15">
      <c r="B11" s="110"/>
      <c r="C11" s="110"/>
      <c r="D11" s="110"/>
      <c r="E11" s="110"/>
      <c r="F11" s="110"/>
    </row>
    <row r="12" s="24" customFormat="1" ht="15">
      <c r="D12" s="27"/>
    </row>
    <row r="13" s="24" customFormat="1" ht="15">
      <c r="F13" s="25" t="s">
        <v>63</v>
      </c>
    </row>
    <row r="14" spans="2:6" ht="90">
      <c r="B14" s="22" t="s">
        <v>0</v>
      </c>
      <c r="C14" s="22" t="s">
        <v>24</v>
      </c>
      <c r="D14" s="3" t="str">
        <f>"Данные за предыдущий период регулирования (n-2) "&amp;Титульный!D10-2&amp;" год"</f>
        <v>Данные за предыдущий период регулирования (n-2) 2018 год</v>
      </c>
      <c r="E14" s="3" t="str">
        <f>"Данные за год (n-3), предшествующий предыдущему периоду регулирования "&amp;Титульный!D10-3&amp;" год"</f>
        <v>Данные за год (n-3), предшествующий предыдущему периоду регулирования 2017 год</v>
      </c>
      <c r="F14" s="3" t="str">
        <f>"Данные за год (n-4), предшествующий году (n-3) "&amp;Титульный!D10-4&amp;" год"</f>
        <v>Данные за год (n-4), предшествующий году (n-3) 2016 год</v>
      </c>
    </row>
    <row r="15" spans="2:6" ht="1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30">
      <c r="B16" s="2" t="s">
        <v>4</v>
      </c>
      <c r="C16" s="1" t="s">
        <v>25</v>
      </c>
      <c r="D16" s="31">
        <f>D17+D18+D19+D20+D21+D30</f>
        <v>379.96</v>
      </c>
      <c r="E16" s="31">
        <f>E17+E18+E19+E20+E21+E30</f>
        <v>3016.01</v>
      </c>
      <c r="F16" s="31">
        <f>F17+F18+F19+F20+F21+F30</f>
        <v>293.58</v>
      </c>
    </row>
    <row r="17" spans="2:6" ht="15">
      <c r="B17" s="2" t="s">
        <v>26</v>
      </c>
      <c r="C17" s="1" t="s">
        <v>27</v>
      </c>
      <c r="D17" s="31"/>
      <c r="E17" s="31"/>
      <c r="F17" s="31"/>
    </row>
    <row r="18" spans="2:6" ht="15">
      <c r="B18" s="2" t="s">
        <v>28</v>
      </c>
      <c r="C18" s="1" t="s">
        <v>29</v>
      </c>
      <c r="D18" s="31"/>
      <c r="E18" s="31"/>
      <c r="F18" s="31"/>
    </row>
    <row r="19" spans="2:6" ht="15">
      <c r="B19" s="2" t="s">
        <v>30</v>
      </c>
      <c r="C19" s="1" t="s">
        <v>31</v>
      </c>
      <c r="D19" s="31">
        <v>232.47</v>
      </c>
      <c r="E19" s="31">
        <f>ROUND(1501.10653+164.52149+354.27833,2)</f>
        <v>2019.91</v>
      </c>
      <c r="F19" s="31">
        <f>ROUND(191.27932,2)</f>
        <v>191.28</v>
      </c>
    </row>
    <row r="20" spans="2:6" ht="15">
      <c r="B20" s="2" t="s">
        <v>32</v>
      </c>
      <c r="C20" s="1" t="s">
        <v>33</v>
      </c>
      <c r="D20" s="31">
        <v>54.53</v>
      </c>
      <c r="E20" s="31">
        <f>ROUND(31.70314+81.39431+359.4792,2)</f>
        <v>472.58</v>
      </c>
      <c r="F20" s="31">
        <f>ROUND(14.44385,2)</f>
        <v>14.44</v>
      </c>
    </row>
    <row r="21" spans="2:6" ht="15">
      <c r="B21" s="2" t="s">
        <v>34</v>
      </c>
      <c r="C21" s="1" t="s">
        <v>35</v>
      </c>
      <c r="D21" s="31">
        <f>D22+D23+D24</f>
        <v>92.95999999999997</v>
      </c>
      <c r="E21" s="31">
        <f>E22+E23+E24</f>
        <v>523.52</v>
      </c>
      <c r="F21" s="31">
        <f>F22+F23+F24</f>
        <v>87.86</v>
      </c>
    </row>
    <row r="22" spans="2:6" ht="15">
      <c r="B22" s="2" t="s">
        <v>36</v>
      </c>
      <c r="C22" s="1" t="s">
        <v>37</v>
      </c>
      <c r="D22" s="31"/>
      <c r="E22" s="31"/>
      <c r="F22" s="31"/>
    </row>
    <row r="23" spans="2:6" ht="45">
      <c r="B23" s="2" t="s">
        <v>38</v>
      </c>
      <c r="C23" s="1" t="s">
        <v>39</v>
      </c>
      <c r="D23" s="31"/>
      <c r="E23" s="31"/>
      <c r="F23" s="31"/>
    </row>
    <row r="24" spans="2:6" ht="30">
      <c r="B24" s="2" t="s">
        <v>40</v>
      </c>
      <c r="C24" s="1" t="s">
        <v>41</v>
      </c>
      <c r="D24" s="31">
        <f>D25+D26+D27+D28+D29</f>
        <v>92.95999999999997</v>
      </c>
      <c r="E24" s="31">
        <f>E25+E26+E27+E28+E29</f>
        <v>523.52</v>
      </c>
      <c r="F24" s="31">
        <f>F25+F26+F27+F28+F29</f>
        <v>87.86</v>
      </c>
    </row>
    <row r="25" spans="2:6" ht="15">
      <c r="B25" s="2" t="s">
        <v>42</v>
      </c>
      <c r="C25" s="1" t="s">
        <v>43</v>
      </c>
      <c r="D25" s="31">
        <v>2.189</v>
      </c>
      <c r="E25" s="31">
        <f>ROUND(13.30333,2)</f>
        <v>13.3</v>
      </c>
      <c r="F25" s="31">
        <f>ROUND(1.4702,2)</f>
        <v>1.47</v>
      </c>
    </row>
    <row r="26" spans="2:6" ht="15">
      <c r="B26" s="2" t="s">
        <v>44</v>
      </c>
      <c r="C26" s="1" t="s">
        <v>45</v>
      </c>
      <c r="D26" s="31"/>
      <c r="E26" s="31"/>
      <c r="F26" s="31"/>
    </row>
    <row r="27" spans="2:6" ht="45">
      <c r="B27" s="2" t="s">
        <v>46</v>
      </c>
      <c r="C27" s="1" t="s">
        <v>47</v>
      </c>
      <c r="D27" s="31">
        <v>6.26</v>
      </c>
      <c r="E27" s="31">
        <f>ROUND(16.98839+0.3628/8+3.29925+32.55476,2)</f>
        <v>52.89</v>
      </c>
      <c r="F27" s="31">
        <f>ROUND(3.86883,2)</f>
        <v>3.87</v>
      </c>
    </row>
    <row r="28" spans="2:6" ht="21.75" customHeight="1">
      <c r="B28" s="2" t="s">
        <v>48</v>
      </c>
      <c r="C28" s="1" t="s">
        <v>49</v>
      </c>
      <c r="D28" s="31"/>
      <c r="E28" s="31"/>
      <c r="F28" s="31"/>
    </row>
    <row r="29" spans="2:6" ht="30">
      <c r="B29" s="2" t="s">
        <v>50</v>
      </c>
      <c r="C29" s="1" t="s">
        <v>51</v>
      </c>
      <c r="D29" s="31">
        <f>379.96-D27-D25-D19-D20</f>
        <v>84.51099999999997</v>
      </c>
      <c r="E29" s="31">
        <f>ROUND(457.32806,2)</f>
        <v>457.33</v>
      </c>
      <c r="F29" s="31">
        <f>ROUND(82.52241,2)</f>
        <v>82.52</v>
      </c>
    </row>
    <row r="30" spans="2:6" ht="15">
      <c r="B30" s="2" t="s">
        <v>52</v>
      </c>
      <c r="C30" s="1" t="s">
        <v>53</v>
      </c>
      <c r="D30" s="31">
        <v>0</v>
      </c>
      <c r="E30" s="31">
        <f>E31+E32+E33+E34</f>
        <v>0</v>
      </c>
      <c r="F30" s="31">
        <f>F31+F32+F33+F34</f>
        <v>0</v>
      </c>
    </row>
    <row r="31" spans="2:6" ht="15">
      <c r="B31" s="2" t="s">
        <v>54</v>
      </c>
      <c r="C31" s="1" t="s">
        <v>55</v>
      </c>
      <c r="D31" s="31"/>
      <c r="E31" s="31"/>
      <c r="F31" s="31"/>
    </row>
    <row r="32" spans="2:6" ht="15">
      <c r="B32" s="2" t="s">
        <v>56</v>
      </c>
      <c r="C32" s="1" t="s">
        <v>57</v>
      </c>
      <c r="D32" s="31"/>
      <c r="E32" s="31"/>
      <c r="F32" s="31"/>
    </row>
    <row r="33" spans="2:6" ht="15">
      <c r="B33" s="2" t="s">
        <v>58</v>
      </c>
      <c r="C33" s="1" t="s">
        <v>59</v>
      </c>
      <c r="D33" s="31"/>
      <c r="E33" s="31"/>
      <c r="F33" s="31"/>
    </row>
    <row r="34" spans="2:6" ht="30">
      <c r="B34" s="2" t="s">
        <v>60</v>
      </c>
      <c r="C34" s="1" t="s">
        <v>61</v>
      </c>
      <c r="D34" s="31"/>
      <c r="E34" s="31"/>
      <c r="F34" s="31"/>
    </row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87"/>
  <sheetViews>
    <sheetView zoomScale="80" zoomScaleNormal="80" zoomScalePageLayoutView="0" workbookViewId="0" topLeftCell="A1">
      <pane ySplit="14" topLeftCell="A62" activePane="bottomLeft" state="frozen"/>
      <selection pane="topLeft" activeCell="B1" sqref="B1"/>
      <selection pane="bottomLeft" activeCell="C83" sqref="C83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20" t="s">
        <v>114</v>
      </c>
      <c r="D7" s="120"/>
      <c r="E7" s="120"/>
      <c r="F7" s="120"/>
      <c r="G7" s="120"/>
      <c r="H7" s="120"/>
      <c r="I7" s="120"/>
      <c r="J7" s="41"/>
    </row>
    <row r="8" spans="3:10" s="24" customFormat="1" ht="15">
      <c r="C8" s="120"/>
      <c r="D8" s="120"/>
      <c r="E8" s="120"/>
      <c r="F8" s="120"/>
      <c r="G8" s="120"/>
      <c r="H8" s="120"/>
      <c r="I8" s="120"/>
      <c r="J8" s="41"/>
    </row>
    <row r="9" spans="3:10" s="24" customFormat="1" ht="15">
      <c r="C9" s="120"/>
      <c r="D9" s="120"/>
      <c r="E9" s="120"/>
      <c r="F9" s="120"/>
      <c r="G9" s="120"/>
      <c r="H9" s="120"/>
      <c r="I9" s="120"/>
      <c r="J9" s="41"/>
    </row>
    <row r="10" s="24" customFormat="1" ht="15">
      <c r="F10" s="27"/>
    </row>
    <row r="11" spans="3:10" s="24" customFormat="1" ht="15" customHeight="1">
      <c r="C11" s="117" t="s">
        <v>105</v>
      </c>
      <c r="D11" s="118"/>
      <c r="E11" s="118"/>
      <c r="F11" s="118"/>
      <c r="G11" s="118"/>
      <c r="H11" s="118"/>
      <c r="I11" s="119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144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38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5"/>
      <c r="F16" s="6">
        <v>0.4</v>
      </c>
      <c r="G16" s="9">
        <f>SUM(G17:G21)</f>
        <v>0</v>
      </c>
      <c r="H16" s="9">
        <f>SUM(H17:H21)</f>
        <v>0</v>
      </c>
      <c r="I16" s="76"/>
      <c r="J16" s="24"/>
    </row>
    <row r="17" spans="3:10" ht="15">
      <c r="C17" s="5"/>
      <c r="D17" s="10"/>
      <c r="E17" s="5"/>
      <c r="F17" s="5"/>
      <c r="G17" s="5"/>
      <c r="H17" s="34"/>
      <c r="I17" s="76"/>
      <c r="J17" s="24"/>
    </row>
    <row r="18" spans="3:10" ht="15">
      <c r="C18" s="5" t="s">
        <v>110</v>
      </c>
      <c r="D18" s="18" t="s">
        <v>107</v>
      </c>
      <c r="E18" s="19"/>
      <c r="F18" s="6">
        <v>0.4</v>
      </c>
      <c r="G18" s="19"/>
      <c r="H18" s="19"/>
      <c r="I18" s="19"/>
      <c r="J18" s="24"/>
    </row>
    <row r="19" spans="3:10" ht="15">
      <c r="C19" s="5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5"/>
      <c r="J20" s="24"/>
    </row>
    <row r="21" spans="3:10" ht="15" hidden="1">
      <c r="C21" s="5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0</v>
      </c>
      <c r="H22" s="9">
        <f>H23+H29+H35</f>
        <v>0</v>
      </c>
      <c r="I22" s="29"/>
      <c r="J22" s="24"/>
    </row>
    <row r="23" spans="3:10" ht="15">
      <c r="C23" s="2" t="s">
        <v>28</v>
      </c>
      <c r="D23" s="7" t="s">
        <v>65</v>
      </c>
      <c r="E23" s="5"/>
      <c r="F23" s="6">
        <v>10</v>
      </c>
      <c r="G23" s="9">
        <f>SUM(G24:G28)</f>
        <v>0</v>
      </c>
      <c r="H23" s="9">
        <f>SUM(H24:H28)</f>
        <v>0</v>
      </c>
      <c r="I23" s="29"/>
      <c r="J23" s="24"/>
    </row>
    <row r="24" spans="3:10" ht="15">
      <c r="C24" s="5"/>
      <c r="D24" s="10"/>
      <c r="E24" s="5"/>
      <c r="F24" s="5"/>
      <c r="G24" s="5"/>
      <c r="H24" s="34"/>
      <c r="I24" s="29"/>
      <c r="J24" s="24"/>
    </row>
    <row r="25" spans="3:10" ht="15">
      <c r="C25" s="5" t="s">
        <v>110</v>
      </c>
      <c r="D25" s="18" t="s">
        <v>107</v>
      </c>
      <c r="E25" s="19"/>
      <c r="F25" s="6">
        <v>10</v>
      </c>
      <c r="G25" s="19"/>
      <c r="H25" s="19"/>
      <c r="I25" s="19"/>
      <c r="J25" s="24"/>
    </row>
    <row r="26" spans="3:10" ht="15">
      <c r="C26" s="5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5"/>
      <c r="J27" s="24"/>
    </row>
    <row r="28" spans="3:10" ht="15" hidden="1">
      <c r="C28" s="5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5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5"/>
      <c r="D30" s="10"/>
      <c r="E30" s="5"/>
      <c r="F30" s="6"/>
      <c r="G30" s="5"/>
      <c r="H30" s="34"/>
      <c r="I30" s="29"/>
      <c r="J30" s="24"/>
    </row>
    <row r="31" spans="3:10" ht="15">
      <c r="C31" s="5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5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5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5"/>
      <c r="D36" s="10"/>
      <c r="E36" s="5"/>
      <c r="F36" s="5"/>
      <c r="G36" s="5"/>
      <c r="H36" s="34"/>
      <c r="I36" s="29"/>
      <c r="J36" s="24"/>
    </row>
    <row r="37" spans="3:10" ht="15">
      <c r="C37" s="5" t="s">
        <v>110</v>
      </c>
      <c r="D37" s="18" t="s">
        <v>107</v>
      </c>
      <c r="E37" s="19"/>
      <c r="F37" s="5">
        <v>10</v>
      </c>
      <c r="G37" s="19"/>
      <c r="H37" s="19"/>
      <c r="I37" s="19"/>
      <c r="J37" s="24"/>
    </row>
    <row r="38" spans="3:10" ht="15">
      <c r="C38" s="5" t="s">
        <v>110</v>
      </c>
      <c r="D38" s="18" t="s">
        <v>108</v>
      </c>
      <c r="E38" s="19"/>
      <c r="F38" s="5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5"/>
      <c r="J39" s="24"/>
    </row>
    <row r="40" spans="3:10" ht="15" hidden="1">
      <c r="C40" s="5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6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5"/>
      <c r="D44" s="10"/>
      <c r="E44" s="5"/>
      <c r="F44" s="5"/>
      <c r="G44" s="5"/>
      <c r="H44" s="34"/>
      <c r="I44" s="29"/>
      <c r="J44" s="24"/>
    </row>
    <row r="45" spans="3:10" ht="15">
      <c r="C45" s="5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5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5"/>
      <c r="J47" s="24"/>
    </row>
    <row r="48" spans="3:10" ht="15" hidden="1">
      <c r="C48" s="5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5"/>
      <c r="D50" s="10"/>
      <c r="E50" s="5"/>
      <c r="F50" s="5"/>
      <c r="G50" s="5"/>
      <c r="H50" s="34"/>
      <c r="I50" s="29"/>
      <c r="J50" s="24"/>
    </row>
    <row r="51" spans="3:10" ht="15">
      <c r="C51" s="5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5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5"/>
      <c r="J53" s="24"/>
    </row>
    <row r="54" spans="3:10" ht="15" hidden="1">
      <c r="C54" s="5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5"/>
      <c r="D56" s="10"/>
      <c r="E56" s="5"/>
      <c r="F56" s="5"/>
      <c r="G56" s="5"/>
      <c r="H56" s="34"/>
      <c r="I56" s="29"/>
      <c r="J56" s="24"/>
    </row>
    <row r="57" spans="3:10" ht="15">
      <c r="C57" s="5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5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5"/>
      <c r="J59" s="24"/>
    </row>
    <row r="60" spans="3:10" ht="15" hidden="1">
      <c r="C60" s="5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5"/>
      <c r="D63" s="10"/>
      <c r="E63" s="5"/>
      <c r="F63" s="5"/>
      <c r="G63" s="5"/>
      <c r="H63" s="34"/>
      <c r="I63" s="29"/>
      <c r="J63" s="24"/>
    </row>
    <row r="64" spans="3:10" ht="15">
      <c r="C64" s="5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5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5"/>
      <c r="J66" s="24"/>
    </row>
    <row r="67" spans="3:10" ht="15" hidden="1">
      <c r="C67" s="5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5"/>
      <c r="D69" s="10"/>
      <c r="E69" s="5"/>
      <c r="F69" s="5"/>
      <c r="G69" s="5"/>
      <c r="H69" s="34"/>
      <c r="I69" s="29"/>
      <c r="J69" s="24"/>
    </row>
    <row r="70" spans="3:10" ht="15">
      <c r="C70" s="5" t="s">
        <v>110</v>
      </c>
      <c r="D70" s="18" t="s">
        <v>107</v>
      </c>
      <c r="E70" s="19"/>
      <c r="F70" s="5">
        <v>10</v>
      </c>
      <c r="G70" s="19"/>
      <c r="H70" s="19"/>
      <c r="I70" s="19"/>
      <c r="J70" s="24"/>
    </row>
    <row r="71" spans="3:10" ht="15">
      <c r="C71" s="5" t="s">
        <v>110</v>
      </c>
      <c r="D71" s="18" t="s">
        <v>108</v>
      </c>
      <c r="E71" s="19"/>
      <c r="F71" s="5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5"/>
      <c r="J72" s="24"/>
    </row>
    <row r="73" spans="3:10" ht="15" hidden="1">
      <c r="C73" s="5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5"/>
      <c r="D75" s="10"/>
      <c r="E75" s="5"/>
      <c r="F75" s="5"/>
      <c r="G75" s="5"/>
      <c r="H75" s="34"/>
      <c r="I75" s="29"/>
      <c r="J75" s="24"/>
    </row>
    <row r="76" spans="3:10" ht="15">
      <c r="C76" s="5" t="s">
        <v>110</v>
      </c>
      <c r="D76" s="18" t="s">
        <v>107</v>
      </c>
      <c r="E76" s="19"/>
      <c r="F76" s="5"/>
      <c r="G76" s="19"/>
      <c r="H76" s="19"/>
      <c r="I76" s="19"/>
      <c r="J76" s="24"/>
    </row>
    <row r="77" spans="3:10" ht="15">
      <c r="C77" s="5" t="s">
        <v>110</v>
      </c>
      <c r="D77" s="18" t="s">
        <v>108</v>
      </c>
      <c r="E77" s="19"/>
      <c r="F77" s="5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5"/>
      <c r="J78" s="24"/>
    </row>
    <row r="79" spans="3:10" ht="15" hidden="1">
      <c r="C79" s="5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1962</v>
      </c>
      <c r="H80" s="9">
        <f>SUM(H81:H85)</f>
        <v>1518.23</v>
      </c>
      <c r="I80" s="29"/>
      <c r="J80" s="24"/>
    </row>
    <row r="81" spans="3:10" ht="15">
      <c r="C81" s="5"/>
      <c r="D81" s="10"/>
      <c r="E81" s="5"/>
      <c r="F81" s="5"/>
      <c r="G81" s="5"/>
      <c r="H81" s="34"/>
      <c r="I81" s="29"/>
      <c r="J81" s="24"/>
    </row>
    <row r="82" spans="3:10" ht="30">
      <c r="C82" s="5" t="s">
        <v>110</v>
      </c>
      <c r="D82" s="18" t="s">
        <v>146</v>
      </c>
      <c r="E82" s="19">
        <v>2016</v>
      </c>
      <c r="F82" s="5"/>
      <c r="G82" s="78">
        <v>1962</v>
      </c>
      <c r="H82" s="79">
        <v>1518.23</v>
      </c>
      <c r="I82" s="19"/>
      <c r="J82" s="24"/>
    </row>
    <row r="83" spans="3:10" ht="15">
      <c r="C83" s="5" t="s">
        <v>110</v>
      </c>
      <c r="D83" s="18" t="s">
        <v>108</v>
      </c>
      <c r="E83" s="19"/>
      <c r="F83" s="5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5"/>
      <c r="J84" s="24"/>
    </row>
    <row r="85" spans="3:10" ht="15" hidden="1">
      <c r="C85" s="5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87"/>
  <sheetViews>
    <sheetView zoomScale="80" zoomScaleNormal="80" zoomScalePageLayoutView="0" workbookViewId="0" topLeftCell="B1">
      <pane ySplit="14" topLeftCell="A77" activePane="bottomLeft" state="frozen"/>
      <selection pane="topLeft" activeCell="B1" sqref="B1"/>
      <selection pane="bottomLeft" activeCell="D20" sqref="D20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20" t="s">
        <v>114</v>
      </c>
      <c r="D7" s="120"/>
      <c r="E7" s="120"/>
      <c r="F7" s="120"/>
      <c r="G7" s="120"/>
      <c r="H7" s="120"/>
      <c r="I7" s="120"/>
      <c r="J7" s="41"/>
    </row>
    <row r="8" spans="3:10" s="24" customFormat="1" ht="15">
      <c r="C8" s="120"/>
      <c r="D8" s="120"/>
      <c r="E8" s="120"/>
      <c r="F8" s="120"/>
      <c r="G8" s="120"/>
      <c r="H8" s="120"/>
      <c r="I8" s="120"/>
      <c r="J8" s="41"/>
    </row>
    <row r="9" spans="3:10" s="24" customFormat="1" ht="15">
      <c r="C9" s="120"/>
      <c r="D9" s="120"/>
      <c r="E9" s="120"/>
      <c r="F9" s="120"/>
      <c r="G9" s="120"/>
      <c r="H9" s="120"/>
      <c r="I9" s="120"/>
      <c r="J9" s="41"/>
    </row>
    <row r="10" s="24" customFormat="1" ht="15"/>
    <row r="11" spans="3:10" s="24" customFormat="1" ht="15" customHeight="1">
      <c r="C11" s="97" t="s">
        <v>106</v>
      </c>
      <c r="D11" s="97"/>
      <c r="E11" s="97"/>
      <c r="F11" s="97"/>
      <c r="G11" s="97"/>
      <c r="H11" s="97"/>
      <c r="I11" s="97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144</v>
      </c>
      <c r="H13" s="40" t="s">
        <v>115</v>
      </c>
      <c r="I13" s="70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6"/>
    </row>
    <row r="16" spans="3:10" ht="15">
      <c r="C16" s="6" t="s">
        <v>26</v>
      </c>
      <c r="D16" s="7" t="s">
        <v>95</v>
      </c>
      <c r="E16" s="34"/>
      <c r="F16" s="6">
        <v>0.4</v>
      </c>
      <c r="G16" s="9">
        <f>SUM(G17:G21)</f>
        <v>0</v>
      </c>
      <c r="H16" s="9">
        <f>SUM(H17:H21)</f>
        <v>0</v>
      </c>
      <c r="I16" s="76"/>
      <c r="J16" s="24"/>
    </row>
    <row r="17" spans="3:10" ht="15">
      <c r="C17" s="34"/>
      <c r="D17" s="10"/>
      <c r="E17" s="34"/>
      <c r="F17" s="34"/>
      <c r="G17" s="34"/>
      <c r="H17" s="34"/>
      <c r="I17" s="76"/>
      <c r="J17" s="24"/>
    </row>
    <row r="18" spans="3:10" ht="15">
      <c r="C18" s="34" t="s">
        <v>110</v>
      </c>
      <c r="D18" s="18" t="s">
        <v>107</v>
      </c>
      <c r="E18" s="19"/>
      <c r="F18" s="6">
        <v>0.4</v>
      </c>
      <c r="G18" s="19"/>
      <c r="H18" s="19"/>
      <c r="I18" s="19"/>
      <c r="J18" s="24"/>
    </row>
    <row r="19" spans="3:10" ht="15">
      <c r="C19" s="34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5"/>
      <c r="J20" s="24"/>
    </row>
    <row r="21" spans="3:10" ht="15" hidden="1">
      <c r="C21" s="34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0</v>
      </c>
      <c r="H22" s="9">
        <f>H23+H29+H35</f>
        <v>0</v>
      </c>
      <c r="I22" s="29"/>
      <c r="J22" s="24"/>
    </row>
    <row r="23" spans="3:10" ht="15">
      <c r="C23" s="2" t="s">
        <v>28</v>
      </c>
      <c r="D23" s="7" t="s">
        <v>65</v>
      </c>
      <c r="E23" s="34"/>
      <c r="F23" s="6">
        <v>10</v>
      </c>
      <c r="G23" s="9">
        <f>SUM(G24:G28)</f>
        <v>0</v>
      </c>
      <c r="H23" s="9">
        <f>SUM(H24:H28)</f>
        <v>0</v>
      </c>
      <c r="I23" s="29"/>
      <c r="J23" s="24"/>
    </row>
    <row r="24" spans="3:10" ht="15">
      <c r="C24" s="34"/>
      <c r="D24" s="10"/>
      <c r="E24" s="34"/>
      <c r="F24" s="34"/>
      <c r="G24" s="34"/>
      <c r="H24" s="34"/>
      <c r="I24" s="29"/>
      <c r="J24" s="24"/>
    </row>
    <row r="25" spans="3:10" ht="15">
      <c r="C25" s="34" t="s">
        <v>110</v>
      </c>
      <c r="D25" s="18" t="s">
        <v>107</v>
      </c>
      <c r="E25" s="19"/>
      <c r="F25" s="6">
        <v>10</v>
      </c>
      <c r="G25" s="19"/>
      <c r="H25" s="19"/>
      <c r="I25" s="19"/>
      <c r="J25" s="24"/>
    </row>
    <row r="26" spans="3:10" ht="15">
      <c r="C26" s="34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5"/>
      <c r="J27" s="24"/>
    </row>
    <row r="28" spans="3:10" ht="15" hidden="1">
      <c r="C28" s="34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34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34"/>
      <c r="D30" s="10"/>
      <c r="E30" s="34"/>
      <c r="F30" s="6"/>
      <c r="G30" s="34"/>
      <c r="H30" s="34"/>
      <c r="I30" s="29"/>
      <c r="J30" s="24"/>
    </row>
    <row r="31" spans="3:10" ht="15">
      <c r="C31" s="34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34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5"/>
      <c r="J33" s="24"/>
    </row>
    <row r="34" spans="3:10" ht="15" hidden="1">
      <c r="C34" s="34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34"/>
      <c r="D36" s="10"/>
      <c r="E36" s="34"/>
      <c r="F36" s="34"/>
      <c r="G36" s="34"/>
      <c r="H36" s="34"/>
      <c r="I36" s="29"/>
      <c r="J36" s="24"/>
    </row>
    <row r="37" spans="3:10" ht="15">
      <c r="C37" s="34" t="s">
        <v>110</v>
      </c>
      <c r="D37" s="18" t="s">
        <v>107</v>
      </c>
      <c r="E37" s="19"/>
      <c r="F37" s="34">
        <v>10</v>
      </c>
      <c r="G37" s="19"/>
      <c r="H37" s="19"/>
      <c r="I37" s="19"/>
      <c r="J37" s="24"/>
    </row>
    <row r="38" spans="3:10" ht="15">
      <c r="C38" s="34" t="s">
        <v>110</v>
      </c>
      <c r="D38" s="18" t="s">
        <v>108</v>
      </c>
      <c r="E38" s="19"/>
      <c r="F38" s="34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5"/>
      <c r="J39" s="24"/>
    </row>
    <row r="40" spans="3:10" ht="15" hidden="1">
      <c r="C40" s="34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6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34"/>
      <c r="D44" s="10"/>
      <c r="E44" s="34"/>
      <c r="F44" s="34"/>
      <c r="G44" s="34"/>
      <c r="H44" s="34"/>
      <c r="I44" s="29"/>
      <c r="J44" s="24"/>
    </row>
    <row r="45" spans="3:10" ht="15">
      <c r="C45" s="34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34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5"/>
      <c r="J47" s="24"/>
    </row>
    <row r="48" spans="3:10" ht="15" hidden="1">
      <c r="C48" s="34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34"/>
      <c r="D50" s="10"/>
      <c r="E50" s="34"/>
      <c r="F50" s="34"/>
      <c r="G50" s="34"/>
      <c r="H50" s="34"/>
      <c r="I50" s="29"/>
      <c r="J50" s="24"/>
    </row>
    <row r="51" spans="3:10" ht="15">
      <c r="C51" s="34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34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5"/>
      <c r="J53" s="24"/>
    </row>
    <row r="54" spans="3:10" ht="15" hidden="1">
      <c r="C54" s="34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34"/>
      <c r="D56" s="10"/>
      <c r="E56" s="34"/>
      <c r="F56" s="34"/>
      <c r="G56" s="34"/>
      <c r="H56" s="34"/>
      <c r="I56" s="29"/>
      <c r="J56" s="24"/>
    </row>
    <row r="57" spans="3:10" ht="15">
      <c r="C57" s="34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34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5"/>
      <c r="J59" s="24"/>
    </row>
    <row r="60" spans="3:10" ht="15" hidden="1">
      <c r="C60" s="34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34"/>
      <c r="D63" s="10"/>
      <c r="E63" s="34"/>
      <c r="F63" s="34"/>
      <c r="G63" s="34"/>
      <c r="H63" s="34"/>
      <c r="I63" s="29"/>
      <c r="J63" s="24"/>
    </row>
    <row r="64" spans="3:10" ht="15">
      <c r="C64" s="34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34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5"/>
      <c r="J66" s="24"/>
    </row>
    <row r="67" spans="3:10" ht="15" hidden="1">
      <c r="C67" s="34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34"/>
      <c r="D69" s="10"/>
      <c r="E69" s="34"/>
      <c r="F69" s="34"/>
      <c r="G69" s="34"/>
      <c r="H69" s="34"/>
      <c r="I69" s="29"/>
      <c r="J69" s="24"/>
    </row>
    <row r="70" spans="3:10" ht="15">
      <c r="C70" s="34" t="s">
        <v>110</v>
      </c>
      <c r="D70" s="18" t="s">
        <v>107</v>
      </c>
      <c r="E70" s="19"/>
      <c r="F70" s="34">
        <v>10</v>
      </c>
      <c r="G70" s="19"/>
      <c r="H70" s="19"/>
      <c r="I70" s="19"/>
      <c r="J70" s="24"/>
    </row>
    <row r="71" spans="3:10" ht="15">
      <c r="C71" s="34" t="s">
        <v>110</v>
      </c>
      <c r="D71" s="18" t="s">
        <v>108</v>
      </c>
      <c r="E71" s="19"/>
      <c r="F71" s="34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5"/>
      <c r="J72" s="24"/>
    </row>
    <row r="73" spans="3:10" ht="15" hidden="1">
      <c r="C73" s="34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34"/>
      <c r="D75" s="10"/>
      <c r="E75" s="34"/>
      <c r="F75" s="34"/>
      <c r="G75" s="34"/>
      <c r="H75" s="34"/>
      <c r="I75" s="29"/>
      <c r="J75" s="24"/>
    </row>
    <row r="76" spans="3:10" ht="15">
      <c r="C76" s="34" t="s">
        <v>110</v>
      </c>
      <c r="D76" s="18" t="s">
        <v>107</v>
      </c>
      <c r="E76" s="19"/>
      <c r="F76" s="34"/>
      <c r="G76" s="19"/>
      <c r="H76" s="19"/>
      <c r="I76" s="19"/>
      <c r="J76" s="24"/>
    </row>
    <row r="77" spans="3:10" ht="15">
      <c r="C77" s="34" t="s">
        <v>110</v>
      </c>
      <c r="D77" s="18" t="s">
        <v>108</v>
      </c>
      <c r="E77" s="19"/>
      <c r="F77" s="34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5"/>
      <c r="J78" s="24"/>
    </row>
    <row r="79" spans="3:10" ht="15" hidden="1">
      <c r="C79" s="34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0</v>
      </c>
      <c r="H80" s="9">
        <f>SUM(H81:H85)</f>
        <v>0</v>
      </c>
      <c r="I80" s="29"/>
      <c r="J80" s="24"/>
    </row>
    <row r="81" spans="3:10" ht="15">
      <c r="C81" s="34"/>
      <c r="D81" s="10"/>
      <c r="E81" s="34"/>
      <c r="F81" s="34"/>
      <c r="G81" s="34"/>
      <c r="H81" s="34"/>
      <c r="I81" s="29"/>
      <c r="J81" s="24"/>
    </row>
    <row r="82" spans="3:10" ht="15">
      <c r="C82" s="34" t="s">
        <v>110</v>
      </c>
      <c r="D82" s="18" t="s">
        <v>107</v>
      </c>
      <c r="E82" s="19"/>
      <c r="F82" s="34"/>
      <c r="G82" s="19"/>
      <c r="H82" s="19"/>
      <c r="I82" s="19"/>
      <c r="J82" s="24"/>
    </row>
    <row r="83" spans="3:10" ht="15">
      <c r="C83" s="34" t="s">
        <v>110</v>
      </c>
      <c r="D83" s="18" t="s">
        <v>108</v>
      </c>
      <c r="E83" s="19"/>
      <c r="F83" s="34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5"/>
      <c r="J84" s="24"/>
    </row>
    <row r="85" spans="3:10" ht="15" hidden="1">
      <c r="C85" s="34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Попова Елена Николаевна</cp:lastModifiedBy>
  <cp:lastPrinted>2017-10-30T08:50:32Z</cp:lastPrinted>
  <dcterms:created xsi:type="dcterms:W3CDTF">2017-10-25T09:12:38Z</dcterms:created>
  <dcterms:modified xsi:type="dcterms:W3CDTF">2019-09-20T10:52:41Z</dcterms:modified>
  <cp:category/>
  <cp:version/>
  <cp:contentType/>
  <cp:contentStatus/>
</cp:coreProperties>
</file>